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svg" ContentType="image/svg+xml"/>
  <Default Extension="tiff" ContentType="image/tiff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/>
  <mc:AlternateContent xmlns:mc="http://schemas.openxmlformats.org/markup-compatibility/2006">
    <mc:Choice Requires="x15">
      <x15ac:absPath xmlns:x15ac="http://schemas.microsoft.com/office/spreadsheetml/2010/11/ac" url="https://fveitbw.sharepoint.com/sites/Fachverband/Freigegebene Dokumente/Medien/Rundschreiben/2024/"/>
    </mc:Choice>
  </mc:AlternateContent>
  <xr:revisionPtr revIDLastSave="22" documentId="8_{1C459DA7-F381-40D6-B4F5-34839F047BA7}" xr6:coauthVersionLast="47" xr6:coauthVersionMax="47" xr10:uidLastSave="{50145808-D194-4B2F-AB3E-F93B42C24DE1}"/>
  <workbookProtection workbookAlgorithmName="SHA-512" workbookHashValue="xAh00iheye5r2x9y4qqmv3e8mnbLgh0+ombv85DbnGLPfiflb3iJbr7q9BO7cMMDUkTF8K9f76OFNmgNeDltMg==" workbookSaltValue="N+2T2B5UWYeBYwfeNw10ag==" workbookSpinCount="100000" lockStructure="1"/>
  <bookViews>
    <workbookView xWindow="0" yWindow="0" windowWidth="20640" windowHeight="16680" xr2:uid="{B14D5DD6-817D-4439-AD59-58E231642FFC}"/>
  </bookViews>
  <sheets>
    <sheet name="14A_Pmin" sheetId="2" r:id="rId1"/>
  </sheets>
  <definedNames>
    <definedName name="_xlnm.Print_Area" localSheetId="0">'14A_Pmin'!$A$1:$BS$57</definedName>
    <definedName name="_xlnm.Print_Titles" localSheetId="0">'14A_Pmin'!$1:$6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Z82" i="2" l="1"/>
  <c r="BY82" i="2"/>
  <c r="BX82" i="2"/>
  <c r="BW82" i="2"/>
  <c r="BV82" i="2"/>
  <c r="BU82" i="2"/>
  <c r="BT82" i="2"/>
  <c r="BS82" i="2"/>
  <c r="BR82" i="2"/>
  <c r="BP82" i="2"/>
  <c r="BO82" i="2"/>
  <c r="BN82" i="2"/>
  <c r="BM82" i="2"/>
  <c r="BL82" i="2"/>
  <c r="BK82" i="2"/>
  <c r="BJ82" i="2"/>
  <c r="BI82" i="2"/>
  <c r="BH82" i="2"/>
  <c r="AI82" i="2"/>
  <c r="AH82" i="2"/>
  <c r="AG82" i="2"/>
  <c r="AF82" i="2"/>
  <c r="AE82" i="2"/>
  <c r="AD82" i="2"/>
  <c r="AC82" i="2"/>
  <c r="Z74" i="2"/>
  <c r="BQ74" i="2"/>
  <c r="AU74" i="2" s="1"/>
  <c r="Z73" i="2"/>
  <c r="AK73" i="2" s="1"/>
  <c r="BQ73" i="2"/>
  <c r="AU73" i="2" s="1"/>
  <c r="BO33" i="2"/>
  <c r="BG74" i="2" s="1"/>
  <c r="M33" i="2"/>
  <c r="BZ81" i="2"/>
  <c r="BY81" i="2"/>
  <c r="BX81" i="2"/>
  <c r="BW81" i="2"/>
  <c r="BV81" i="2"/>
  <c r="BU81" i="2"/>
  <c r="BT81" i="2"/>
  <c r="BS81" i="2"/>
  <c r="BR81" i="2"/>
  <c r="BI81" i="2"/>
  <c r="BH81" i="2"/>
  <c r="X83" i="2"/>
  <c r="W83" i="2"/>
  <c r="W77" i="2" s="1"/>
  <c r="V83" i="2"/>
  <c r="U83" i="2"/>
  <c r="U77" i="2" s="1"/>
  <c r="T83" i="2"/>
  <c r="T77" i="2" s="1"/>
  <c r="S83" i="2"/>
  <c r="S77" i="2" s="1"/>
  <c r="R83" i="2"/>
  <c r="R77" i="2" s="1"/>
  <c r="Q83" i="2"/>
  <c r="Q77" i="2" s="1"/>
  <c r="BZ72" i="2"/>
  <c r="BY72" i="2"/>
  <c r="BX72" i="2"/>
  <c r="BW72" i="2"/>
  <c r="BV72" i="2"/>
  <c r="BU72" i="2"/>
  <c r="BT72" i="2"/>
  <c r="BS72" i="2"/>
  <c r="BR72" i="2"/>
  <c r="BZ71" i="2"/>
  <c r="BY71" i="2"/>
  <c r="BX71" i="2"/>
  <c r="BW71" i="2"/>
  <c r="BV71" i="2"/>
  <c r="BU71" i="2"/>
  <c r="BT71" i="2"/>
  <c r="BS71" i="2"/>
  <c r="BR71" i="2"/>
  <c r="BP74" i="2"/>
  <c r="BO74" i="2"/>
  <c r="BN74" i="2"/>
  <c r="BM74" i="2"/>
  <c r="BL74" i="2"/>
  <c r="BK74" i="2"/>
  <c r="BJ74" i="2"/>
  <c r="BI74" i="2"/>
  <c r="BH74" i="2"/>
  <c r="BP73" i="2"/>
  <c r="BO73" i="2"/>
  <c r="BN73" i="2"/>
  <c r="BM73" i="2"/>
  <c r="BL73" i="2"/>
  <c r="BK73" i="2"/>
  <c r="BJ73" i="2"/>
  <c r="BI73" i="2"/>
  <c r="BH73" i="2"/>
  <c r="BP72" i="2"/>
  <c r="BO72" i="2"/>
  <c r="BN72" i="2"/>
  <c r="BM72" i="2"/>
  <c r="BL72" i="2"/>
  <c r="BK72" i="2"/>
  <c r="BJ72" i="2"/>
  <c r="BI72" i="2"/>
  <c r="BH72" i="2"/>
  <c r="BP71" i="2"/>
  <c r="BO71" i="2"/>
  <c r="BN71" i="2"/>
  <c r="BM71" i="2"/>
  <c r="BL71" i="2"/>
  <c r="BK71" i="2"/>
  <c r="BJ71" i="2"/>
  <c r="BI71" i="2"/>
  <c r="BH71" i="2"/>
  <c r="BF73" i="2"/>
  <c r="BE73" i="2"/>
  <c r="BD73" i="2"/>
  <c r="BC73" i="2"/>
  <c r="BB73" i="2"/>
  <c r="BA73" i="2"/>
  <c r="AZ73" i="2"/>
  <c r="AY73" i="2"/>
  <c r="AX73" i="2"/>
  <c r="AW73" i="2"/>
  <c r="AV73" i="2"/>
  <c r="AJ74" i="2"/>
  <c r="AI74" i="2"/>
  <c r="AH74" i="2"/>
  <c r="AG74" i="2"/>
  <c r="AF74" i="2"/>
  <c r="AE74" i="2"/>
  <c r="AD74" i="2"/>
  <c r="AC74" i="2"/>
  <c r="AB74" i="2"/>
  <c r="AA74" i="2"/>
  <c r="AJ73" i="2"/>
  <c r="AI73" i="2"/>
  <c r="AH73" i="2"/>
  <c r="AG73" i="2"/>
  <c r="AF73" i="2"/>
  <c r="AE73" i="2"/>
  <c r="AD73" i="2"/>
  <c r="AC73" i="2"/>
  <c r="AB73" i="2"/>
  <c r="AA73" i="2"/>
  <c r="AJ72" i="2"/>
  <c r="AL72" i="2" s="1"/>
  <c r="AI72" i="2"/>
  <c r="AH72" i="2"/>
  <c r="AG72" i="2"/>
  <c r="AF72" i="2"/>
  <c r="AE72" i="2"/>
  <c r="AD72" i="2"/>
  <c r="AC72" i="2"/>
  <c r="AB82" i="2" s="1"/>
  <c r="Y82" i="2" s="1"/>
  <c r="V82" i="2" s="1"/>
  <c r="S82" i="2" s="1"/>
  <c r="AB72" i="2"/>
  <c r="AA82" i="2" s="1"/>
  <c r="X82" i="2" s="1"/>
  <c r="U82" i="2" s="1"/>
  <c r="R82" i="2" s="1"/>
  <c r="AA72" i="2"/>
  <c r="AJ71" i="2"/>
  <c r="AH80" i="2" s="1"/>
  <c r="AI71" i="2"/>
  <c r="AH71" i="2"/>
  <c r="AG71" i="2"/>
  <c r="AF71" i="2"/>
  <c r="AE81" i="2" s="1"/>
  <c r="AE71" i="2"/>
  <c r="AD81" i="2" s="1"/>
  <c r="AD71" i="2"/>
  <c r="AC71" i="2"/>
  <c r="AA80" i="2" s="1"/>
  <c r="AB71" i="2"/>
  <c r="AA71" i="2"/>
  <c r="X77" i="2"/>
  <c r="V77" i="2"/>
  <c r="Y74" i="2"/>
  <c r="X74" i="2"/>
  <c r="W74" i="2"/>
  <c r="V74" i="2"/>
  <c r="U74" i="2"/>
  <c r="T74" i="2"/>
  <c r="S74" i="2"/>
  <c r="R74" i="2"/>
  <c r="Q74" i="2"/>
  <c r="Y73" i="2"/>
  <c r="X73" i="2"/>
  <c r="W73" i="2"/>
  <c r="V73" i="2"/>
  <c r="U73" i="2"/>
  <c r="T73" i="2"/>
  <c r="S73" i="2"/>
  <c r="R73" i="2"/>
  <c r="Q73" i="2"/>
  <c r="Y72" i="2"/>
  <c r="X72" i="2"/>
  <c r="W72" i="2"/>
  <c r="V72" i="2"/>
  <c r="U72" i="2"/>
  <c r="T72" i="2"/>
  <c r="S72" i="2"/>
  <c r="R72" i="2"/>
  <c r="Q72" i="2"/>
  <c r="Y71" i="2"/>
  <c r="X71" i="2"/>
  <c r="W71" i="2"/>
  <c r="V71" i="2"/>
  <c r="U71" i="2"/>
  <c r="T71" i="2"/>
  <c r="S71" i="2"/>
  <c r="R71" i="2"/>
  <c r="Q71" i="2"/>
  <c r="BO34" i="2"/>
  <c r="P74" i="2" s="1"/>
  <c r="AW34" i="2"/>
  <c r="P72" i="2" s="1"/>
  <c r="AU72" i="2" s="1"/>
  <c r="AW33" i="2"/>
  <c r="BQ72" i="2" s="1"/>
  <c r="AE34" i="2"/>
  <c r="P71" i="2" s="1"/>
  <c r="AE33" i="2"/>
  <c r="BG71" i="2" s="1"/>
  <c r="M34" i="2"/>
  <c r="P73" i="2" s="1"/>
  <c r="Z72" i="2" l="1"/>
  <c r="Z71" i="2"/>
  <c r="BH75" i="2"/>
  <c r="BK81" i="2" s="1"/>
  <c r="AG75" i="2"/>
  <c r="AD80" i="2"/>
  <c r="AD75" i="2"/>
  <c r="BI75" i="2"/>
  <c r="BH80" i="2" s="1"/>
  <c r="AH75" i="2"/>
  <c r="AN72" i="2"/>
  <c r="AL81" i="2"/>
  <c r="BL81" i="2"/>
  <c r="AG81" i="2"/>
  <c r="AA75" i="2"/>
  <c r="BM75" i="2"/>
  <c r="AF81" i="2"/>
  <c r="AI75" i="2"/>
  <c r="AK72" i="2"/>
  <c r="AI81" i="2"/>
  <c r="BK75" i="2"/>
  <c r="BL75" i="2"/>
  <c r="AB75" i="2"/>
  <c r="BN75" i="2"/>
  <c r="BM80" i="2" s="1"/>
  <c r="AF80" i="2"/>
  <c r="AJ75" i="2"/>
  <c r="BJ75" i="2"/>
  <c r="AG80" i="2"/>
  <c r="AH81" i="2"/>
  <c r="AC75" i="2"/>
  <c r="BO75" i="2"/>
  <c r="BN80" i="2" s="1"/>
  <c r="AE80" i="2"/>
  <c r="AC81" i="2"/>
  <c r="AE75" i="2"/>
  <c r="AL71" i="2"/>
  <c r="AB80" i="2"/>
  <c r="AB81" i="2"/>
  <c r="Y81" i="2" s="1"/>
  <c r="V81" i="2" s="1"/>
  <c r="S81" i="2" s="1"/>
  <c r="BP75" i="2"/>
  <c r="BO80" i="2" s="1"/>
  <c r="AF75" i="2"/>
  <c r="AC80" i="2"/>
  <c r="AA81" i="2"/>
  <c r="X81" i="2" s="1"/>
  <c r="U81" i="2" s="1"/>
  <c r="R81" i="2" s="1"/>
  <c r="P88" i="2"/>
  <c r="AK71" i="2"/>
  <c r="AU71" i="2"/>
  <c r="Z80" i="2" s="1"/>
  <c r="BQ71" i="2"/>
  <c r="BG72" i="2"/>
  <c r="AK74" i="2"/>
  <c r="BR73" i="2"/>
  <c r="BS73" i="2" s="1"/>
  <c r="BT73" i="2" s="1"/>
  <c r="BU73" i="2" s="1"/>
  <c r="BV73" i="2" s="1"/>
  <c r="BW73" i="2" s="1"/>
  <c r="BX73" i="2" s="1"/>
  <c r="BY73" i="2" s="1"/>
  <c r="BZ73" i="2" s="1"/>
  <c r="AL73" i="2"/>
  <c r="BG73" i="2"/>
  <c r="AK80" i="2"/>
  <c r="AX72" i="2"/>
  <c r="BA72" i="2" s="1"/>
  <c r="BD72" i="2" s="1"/>
  <c r="BA47" i="2" l="1"/>
  <c r="BA42" i="2"/>
  <c r="P89" i="2"/>
  <c r="AM73" i="2"/>
  <c r="AL82" i="2"/>
  <c r="AK81" i="2"/>
  <c r="AK82" i="2"/>
  <c r="AJ82" i="2"/>
  <c r="AM71" i="2"/>
  <c r="AO71" i="2" s="1"/>
  <c r="AQ71" i="2" s="1"/>
  <c r="AS71" i="2" s="1"/>
  <c r="AV71" i="2" s="1"/>
  <c r="AY71" i="2" s="1"/>
  <c r="BB71" i="2" s="1"/>
  <c r="BE71" i="2" s="1"/>
  <c r="Z82" i="2"/>
  <c r="BN81" i="2"/>
  <c r="BJ80" i="2"/>
  <c r="BL80" i="2"/>
  <c r="BP81" i="2"/>
  <c r="BI80" i="2"/>
  <c r="BM81" i="2"/>
  <c r="BK80" i="2"/>
  <c r="BO81" i="2"/>
  <c r="AN71" i="2"/>
  <c r="AP71" i="2" s="1"/>
  <c r="AR71" i="2" s="1"/>
  <c r="AT71" i="2" s="1"/>
  <c r="AW71" i="2" s="1"/>
  <c r="AZ71" i="2" s="1"/>
  <c r="BC71" i="2" s="1"/>
  <c r="BF71" i="2" s="1"/>
  <c r="AJ80" i="2"/>
  <c r="AP72" i="2"/>
  <c r="AM80" i="2"/>
  <c r="AN81" i="2"/>
  <c r="AI80" i="2"/>
  <c r="Z81" i="2"/>
  <c r="AJ81" i="2"/>
  <c r="BQ75" i="2"/>
  <c r="BG75" i="2"/>
  <c r="BJ81" i="2" s="1"/>
  <c r="AX71" i="2"/>
  <c r="BA71" i="2" s="1"/>
  <c r="BD71" i="2" s="1"/>
  <c r="AU80" i="2"/>
  <c r="AM72" i="2"/>
  <c r="AO72" i="2" s="1"/>
  <c r="Z75" i="2"/>
  <c r="AL74" i="2"/>
  <c r="AM74" i="2" s="1"/>
  <c r="AN74" i="2" s="1"/>
  <c r="AO74" i="2" s="1"/>
  <c r="AP74" i="2" s="1"/>
  <c r="AQ74" i="2" s="1"/>
  <c r="AR74" i="2" s="1"/>
  <c r="AS74" i="2" s="1"/>
  <c r="AT74" i="2" s="1"/>
  <c r="AV74" i="2"/>
  <c r="AW74" i="2" s="1"/>
  <c r="AX74" i="2" s="1"/>
  <c r="AY74" i="2" s="1"/>
  <c r="AZ74" i="2" s="1"/>
  <c r="BA74" i="2" s="1"/>
  <c r="BB74" i="2" s="1"/>
  <c r="BC74" i="2" s="1"/>
  <c r="BD74" i="2" s="1"/>
  <c r="BE74" i="2" s="1"/>
  <c r="BF74" i="2" s="1"/>
  <c r="BR74" i="2"/>
  <c r="X47" i="2" l="1"/>
  <c r="N47" i="2"/>
  <c r="W82" i="2"/>
  <c r="T82" i="2" s="1"/>
  <c r="Q82" i="2" s="1"/>
  <c r="AU82" i="2"/>
  <c r="AN73" i="2"/>
  <c r="AM82" i="2"/>
  <c r="BG82" i="2"/>
  <c r="N42" i="2" s="1"/>
  <c r="BG81" i="2"/>
  <c r="AH47" i="2" s="1"/>
  <c r="AR72" i="2"/>
  <c r="AP81" i="2"/>
  <c r="AO80" i="2"/>
  <c r="Y83" i="2"/>
  <c r="Y77" i="2" s="1"/>
  <c r="P83" i="2"/>
  <c r="CD80" i="2"/>
  <c r="B8" i="2" s="1"/>
  <c r="AL80" i="2"/>
  <c r="AN80" i="2" s="1"/>
  <c r="AM81" i="2"/>
  <c r="BS74" i="2"/>
  <c r="BR75" i="2"/>
  <c r="AQ72" i="2"/>
  <c r="AO81" i="2"/>
  <c r="B12" i="2" l="1"/>
  <c r="AA8" i="2"/>
  <c r="AO73" i="2"/>
  <c r="AN82" i="2"/>
  <c r="U42" i="2"/>
  <c r="AN47" i="2"/>
  <c r="BQ81" i="2"/>
  <c r="BQ82" i="2"/>
  <c r="CE82" i="2"/>
  <c r="AT72" i="2"/>
  <c r="AQ80" i="2"/>
  <c r="AR81" i="2"/>
  <c r="P77" i="2"/>
  <c r="BT74" i="2"/>
  <c r="BS75" i="2"/>
  <c r="AS72" i="2"/>
  <c r="AP80" i="2"/>
  <c r="AQ81" i="2"/>
  <c r="AP73" i="2" l="1"/>
  <c r="AO82" i="2"/>
  <c r="AS80" i="2"/>
  <c r="AW72" i="2"/>
  <c r="AZ72" i="2" s="1"/>
  <c r="BC72" i="2" s="1"/>
  <c r="BF72" i="2" s="1"/>
  <c r="AT81" i="2"/>
  <c r="BU74" i="2"/>
  <c r="BT75" i="2"/>
  <c r="AR80" i="2"/>
  <c r="AT80" i="2" s="1"/>
  <c r="AV80" i="2" s="1"/>
  <c r="AV72" i="2"/>
  <c r="AY72" i="2" s="1"/>
  <c r="BB72" i="2" s="1"/>
  <c r="BE72" i="2" s="1"/>
  <c r="AS81" i="2"/>
  <c r="AQ73" i="2" l="1"/>
  <c r="AP82" i="2"/>
  <c r="BV74" i="2"/>
  <c r="BU75" i="2"/>
  <c r="AW80" i="2"/>
  <c r="AX80" i="2" s="1"/>
  <c r="AR73" i="2" l="1"/>
  <c r="AQ82" i="2"/>
  <c r="BW74" i="2"/>
  <c r="BV75" i="2"/>
  <c r="AY80" i="2"/>
  <c r="AS73" i="2" l="1"/>
  <c r="AR82" i="2"/>
  <c r="BX74" i="2"/>
  <c r="BW75" i="2"/>
  <c r="AZ80" i="2"/>
  <c r="AT73" i="2" l="1"/>
  <c r="AT82" i="2" s="1"/>
  <c r="AV82" i="2" s="1"/>
  <c r="AS82" i="2"/>
  <c r="BY74" i="2"/>
  <c r="BX75" i="2"/>
  <c r="BA80" i="2"/>
  <c r="BB80" i="2" s="1"/>
  <c r="AW82" i="2" l="1"/>
  <c r="AX82" i="2" s="1"/>
  <c r="BZ74" i="2"/>
  <c r="BY75" i="2"/>
  <c r="BC80" i="2"/>
  <c r="BD80" i="2" s="1"/>
  <c r="BE80" i="2" s="1"/>
  <c r="BF80" i="2" s="1"/>
  <c r="AY82" i="2" l="1"/>
  <c r="AZ82" i="2" s="1"/>
  <c r="BZ75" i="2"/>
  <c r="BP80" i="2"/>
  <c r="AU81" i="2"/>
  <c r="CD81" i="2" s="1"/>
  <c r="W81" i="2"/>
  <c r="T81" i="2" s="1"/>
  <c r="Q81" i="2" s="1"/>
  <c r="BA82" i="2" l="1"/>
  <c r="BB82" i="2" s="1"/>
  <c r="CF81" i="2"/>
  <c r="B10" i="2" s="1"/>
  <c r="B14" i="2" s="1"/>
  <c r="AV81" i="2"/>
  <c r="AW81" i="2" s="1"/>
  <c r="AA10" i="2" l="1"/>
  <c r="BC82" i="2"/>
  <c r="AX81" i="2"/>
  <c r="BD82" i="2" l="1"/>
  <c r="BE82" i="2" s="1"/>
  <c r="BF82" i="2" s="1"/>
  <c r="AY81" i="2"/>
  <c r="AZ81" i="2" l="1"/>
  <c r="BA81" i="2" l="1"/>
  <c r="BB81" i="2" l="1"/>
  <c r="BC81" i="2" l="1"/>
  <c r="BD81" i="2" l="1"/>
  <c r="BE81" i="2" l="1"/>
  <c r="BF81" i="2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FEH-NRW Arnd Hefer</author>
  </authors>
  <commentList>
    <comment ref="AA8" authorId="0" shapeId="0" xr:uid="{4BB83DA5-37B2-4C5F-BEE2-435C319E8285}">
      <text>
        <r>
          <rPr>
            <b/>
            <sz val="9"/>
            <color indexed="81"/>
            <rFont val="Segoe UI"/>
            <charset val="1"/>
          </rPr>
          <t>FEH-NRW Arnd Hefer:</t>
        </r>
        <r>
          <rPr>
            <sz val="9"/>
            <color indexed="81"/>
            <rFont val="Segoe UI"/>
            <charset val="1"/>
          </rPr>
          <t xml:space="preserve">
Eine Anrechnung von Erzeugungsleistung darf nur bei Verwendung eines EMS erfolgen</t>
        </r>
      </text>
    </comment>
    <comment ref="AE33" authorId="0" shapeId="0" xr:uid="{DFA33F7C-866A-483F-B395-D42B997CD62F}">
      <text>
        <r>
          <rPr>
            <b/>
            <sz val="9"/>
            <color indexed="81"/>
            <rFont val="Segoe UI"/>
            <charset val="1"/>
          </rPr>
          <t>FEH-NRW Arnd Hefer:</t>
        </r>
        <r>
          <rPr>
            <sz val="9"/>
            <color indexed="81"/>
            <rFont val="Segoe UI"/>
            <charset val="1"/>
          </rPr>
          <t xml:space="preserve">
Die Anzahl der Geräte wird in der Kategorie zusammen gefasst und kann in der Berechnungsformel nicht grösser als 1 sein für nsteuVE</t>
        </r>
      </text>
    </comment>
    <comment ref="AW33" authorId="0" shapeId="0" xr:uid="{DD0AE2AF-D5D7-4F7D-BAB0-86FDF248E460}">
      <text>
        <r>
          <rPr>
            <b/>
            <sz val="9"/>
            <color indexed="81"/>
            <rFont val="Segoe UI"/>
            <charset val="1"/>
          </rPr>
          <t>FEH-NRW Arnd Hefer:</t>
        </r>
        <r>
          <rPr>
            <sz val="9"/>
            <color indexed="81"/>
            <rFont val="Segoe UI"/>
            <charset val="1"/>
          </rPr>
          <t xml:space="preserve">
Die Anzahl der Geräte wird in der Kategorie zusammen gefasst und kann in der Berechnungsformel nicht grösser als 1 sein für nsteuVE</t>
        </r>
      </text>
    </comment>
  </commentList>
</comments>
</file>

<file path=xl/sharedStrings.xml><?xml version="1.0" encoding="utf-8"?>
<sst xmlns="http://schemas.openxmlformats.org/spreadsheetml/2006/main" count="344" uniqueCount="113">
  <si>
    <r>
      <t>P</t>
    </r>
    <r>
      <rPr>
        <sz val="8"/>
        <color theme="1"/>
        <rFont val="Roboto"/>
      </rPr>
      <t>min</t>
    </r>
    <r>
      <rPr>
        <sz val="11"/>
        <color theme="1"/>
        <rFont val="Roboto"/>
      </rPr>
      <t xml:space="preserve"> in kW Direktsteuerung</t>
    </r>
  </si>
  <si>
    <r>
      <t>P</t>
    </r>
    <r>
      <rPr>
        <sz val="8"/>
        <color theme="1"/>
        <rFont val="Roboto"/>
      </rPr>
      <t>min</t>
    </r>
    <r>
      <rPr>
        <sz val="11"/>
        <color theme="1"/>
        <rFont val="Roboto"/>
      </rPr>
      <t xml:space="preserve"> in kW Direktsteuerung bei Einspeisung</t>
    </r>
  </si>
  <si>
    <r>
      <t>P</t>
    </r>
    <r>
      <rPr>
        <sz val="8"/>
        <color theme="1"/>
        <rFont val="Roboto"/>
      </rPr>
      <t>min</t>
    </r>
    <r>
      <rPr>
        <sz val="11"/>
        <color theme="1"/>
        <rFont val="Roboto"/>
      </rPr>
      <t xml:space="preserve"> in kW mit </t>
    </r>
    <r>
      <rPr>
        <b/>
        <sz val="11"/>
        <color theme="1"/>
        <rFont val="Roboto"/>
      </rPr>
      <t>EMS</t>
    </r>
  </si>
  <si>
    <r>
      <t>P</t>
    </r>
    <r>
      <rPr>
        <sz val="8"/>
        <color theme="1"/>
        <rFont val="Roboto"/>
      </rPr>
      <t>min</t>
    </r>
    <r>
      <rPr>
        <sz val="11"/>
        <color theme="1"/>
        <rFont val="Roboto"/>
      </rPr>
      <t xml:space="preserve"> in kW mit </t>
    </r>
    <r>
      <rPr>
        <b/>
        <sz val="11"/>
        <color theme="1"/>
        <rFont val="Roboto"/>
      </rPr>
      <t>EMS</t>
    </r>
    <r>
      <rPr>
        <sz val="11"/>
        <color theme="1"/>
        <rFont val="Roboto"/>
      </rPr>
      <t xml:space="preserve"> bei Einspeisung</t>
    </r>
  </si>
  <si>
    <t xml:space="preserve"> </t>
  </si>
  <si>
    <t>(A) Strom Direktsteuerung</t>
  </si>
  <si>
    <t>Aktuelle Einspeisung PV</t>
  </si>
  <si>
    <r>
      <t xml:space="preserve">(A) Strom </t>
    </r>
    <r>
      <rPr>
        <b/>
        <sz val="11"/>
        <color theme="1"/>
        <rFont val="Roboto"/>
      </rPr>
      <t>EMS</t>
    </r>
  </si>
  <si>
    <t>Aktuelle Einspeisung aus Speicher</t>
  </si>
  <si>
    <t>in kW</t>
  </si>
  <si>
    <t xml:space="preserve">    Bezugsleistung in kW</t>
  </si>
  <si>
    <t>Ladepunkt 1</t>
  </si>
  <si>
    <t>Wärmepumpe 1</t>
  </si>
  <si>
    <t>Raumkühlung 1</t>
  </si>
  <si>
    <t>Stromspeicher 1</t>
  </si>
  <si>
    <t>Ladepunkt 2</t>
  </si>
  <si>
    <t xml:space="preserve">  </t>
  </si>
  <si>
    <t>Wärmepumpe 2</t>
  </si>
  <si>
    <t>Raumkühlung 2</t>
  </si>
  <si>
    <t>Stromspeicher 2</t>
  </si>
  <si>
    <t>Ladepunkt 3</t>
  </si>
  <si>
    <t>Wärmepumpe 3</t>
  </si>
  <si>
    <t>Raumkühlung 3</t>
  </si>
  <si>
    <t>Stromspeicher 3</t>
  </si>
  <si>
    <t>Ladepunkt 4</t>
  </si>
  <si>
    <t>Wärmepumpe 4</t>
  </si>
  <si>
    <t>Raumkühlung 4</t>
  </si>
  <si>
    <t>Stromspeicher 4</t>
  </si>
  <si>
    <t>Ladepunkt 5</t>
  </si>
  <si>
    <t>Wärmepumpe 5</t>
  </si>
  <si>
    <t>Raumkühlung 5</t>
  </si>
  <si>
    <t>Stromspeicher 5</t>
  </si>
  <si>
    <t>Ladepunkt 6</t>
  </si>
  <si>
    <t>Wärmepumpe 6</t>
  </si>
  <si>
    <t>Raumkühlung 6</t>
  </si>
  <si>
    <t>Stromspeicher 6</t>
  </si>
  <si>
    <t>Ladepunkt 7</t>
  </si>
  <si>
    <t>Wärmepumpe 7</t>
  </si>
  <si>
    <t>Raumkühlung 7</t>
  </si>
  <si>
    <t>Stromspeicher 7</t>
  </si>
  <si>
    <t>Ladepunkt 8</t>
  </si>
  <si>
    <t>Wärmepumpe 8</t>
  </si>
  <si>
    <t>Raumkühlung 8</t>
  </si>
  <si>
    <t>Stromspeicher 8</t>
  </si>
  <si>
    <t>Ladepunkt 9</t>
  </si>
  <si>
    <t>Wärmepumpe 9</t>
  </si>
  <si>
    <t>Raumkühlung 9</t>
  </si>
  <si>
    <t>Stromspeicher 9</t>
  </si>
  <si>
    <t>Ladepunkt 10</t>
  </si>
  <si>
    <t>Wärmepumpe 10</t>
  </si>
  <si>
    <t>Raumkühlung 10</t>
  </si>
  <si>
    <t>Stromspeicher 10</t>
  </si>
  <si>
    <t xml:space="preserve">Anzahl  </t>
  </si>
  <si>
    <t>Summe Leistung</t>
  </si>
  <si>
    <r>
      <t xml:space="preserve">Berechnung Pmin, 14a für Anlagen mit </t>
    </r>
    <r>
      <rPr>
        <b/>
        <sz val="11"/>
        <color theme="1"/>
        <rFont val="Roboto"/>
      </rPr>
      <t>EMS</t>
    </r>
    <r>
      <rPr>
        <sz val="11"/>
        <color theme="1"/>
        <rFont val="Roboto"/>
      </rPr>
      <t xml:space="preserve"> (</t>
    </r>
    <r>
      <rPr>
        <b/>
        <sz val="11"/>
        <color theme="1"/>
        <rFont val="Roboto"/>
      </rPr>
      <t>E</t>
    </r>
    <r>
      <rPr>
        <sz val="11"/>
        <color theme="1"/>
        <rFont val="Roboto"/>
      </rPr>
      <t>nergie-</t>
    </r>
    <r>
      <rPr>
        <b/>
        <sz val="11"/>
        <color theme="1"/>
        <rFont val="Roboto"/>
      </rPr>
      <t>M</t>
    </r>
    <r>
      <rPr>
        <sz val="11"/>
        <color theme="1"/>
        <rFont val="Roboto"/>
      </rPr>
      <t>anagement-</t>
    </r>
    <r>
      <rPr>
        <b/>
        <sz val="11"/>
        <color theme="1"/>
        <rFont val="Roboto"/>
      </rPr>
      <t>S</t>
    </r>
    <r>
      <rPr>
        <sz val="11"/>
        <color theme="1"/>
        <rFont val="Roboto"/>
      </rPr>
      <t>ystem) nach BK6-22-300, Anlage 1</t>
    </r>
  </si>
  <si>
    <r>
      <t>P</t>
    </r>
    <r>
      <rPr>
        <sz val="9"/>
        <color theme="1"/>
        <rFont val="Roboto"/>
      </rPr>
      <t>min, 14a</t>
    </r>
    <r>
      <rPr>
        <sz val="11"/>
        <color theme="1"/>
        <rFont val="Roboto"/>
      </rPr>
      <t xml:space="preserve"> = 4,2 kW + (nsteuVE   – 1) x      GZF      x 4,2 kW</t>
    </r>
  </si>
  <si>
    <t>+</t>
  </si>
  <si>
    <r>
      <t>P</t>
    </r>
    <r>
      <rPr>
        <sz val="8"/>
        <color theme="1"/>
        <rFont val="Roboto"/>
      </rPr>
      <t>Erzeugung</t>
    </r>
  </si>
  <si>
    <r>
      <t>P</t>
    </r>
    <r>
      <rPr>
        <sz val="9"/>
        <color theme="1"/>
        <rFont val="Roboto"/>
      </rPr>
      <t>min, 14a</t>
    </r>
    <r>
      <rPr>
        <sz val="11"/>
        <color theme="1"/>
        <rFont val="Roboto"/>
      </rPr>
      <t xml:space="preserve"> = 4,2 kW + (</t>
    </r>
  </si>
  <si>
    <t xml:space="preserve">   - 1) x</t>
  </si>
  <si>
    <t>x 4,2 kW</t>
  </si>
  <si>
    <r>
      <t>P</t>
    </r>
    <r>
      <rPr>
        <sz val="9"/>
        <rFont val="Roboto"/>
      </rPr>
      <t>min, 14a</t>
    </r>
    <r>
      <rPr>
        <sz val="11"/>
        <rFont val="Roboto"/>
      </rPr>
      <t xml:space="preserve"> = Max ( 0,4 x Psumme WP; 0,4 x PSumme Klima ) + (nsteuVE – 1) x   GZF     x 4,2 kW </t>
    </r>
  </si>
  <si>
    <r>
      <t>P</t>
    </r>
    <r>
      <rPr>
        <sz val="9"/>
        <rFont val="Roboto"/>
      </rPr>
      <t>min, 14a</t>
    </r>
    <r>
      <rPr>
        <sz val="11"/>
        <rFont val="Roboto"/>
      </rPr>
      <t xml:space="preserve"> = Max ( 0,4 x </t>
    </r>
  </si>
  <si>
    <t>) + (</t>
  </si>
  <si>
    <t xml:space="preserve">  -1) x</t>
  </si>
  <si>
    <t>x</t>
  </si>
  <si>
    <t>4,2kW</t>
  </si>
  <si>
    <t>GZF = anzuwendendender Gleichzeitigkeitsfaktor, hier</t>
  </si>
  <si>
    <r>
      <t>n</t>
    </r>
    <r>
      <rPr>
        <sz val="9"/>
        <color theme="1"/>
        <rFont val="Roboto"/>
      </rPr>
      <t>steuVE</t>
    </r>
  </si>
  <si>
    <t>&gt;=9</t>
  </si>
  <si>
    <t>GZF</t>
  </si>
  <si>
    <t>© ZVEH Zentralverband Elektro- und Informationstechnische Handwerke</t>
  </si>
  <si>
    <t>V 1.1</t>
  </si>
  <si>
    <t>Stand 21.02.2024</t>
  </si>
  <si>
    <t>Leistung Summe</t>
  </si>
  <si>
    <t>EMS_nsteuVE_anzurechnen</t>
  </si>
  <si>
    <t>EMS Leistung Anzurechnen</t>
  </si>
  <si>
    <t>Direkt Leist Anzurechnen</t>
  </si>
  <si>
    <t>Anzahl</t>
  </si>
  <si>
    <t>Anzahl direkt anzurechnen</t>
  </si>
  <si>
    <t>2.4.2. Rechnerische Zusammenfassung von Anlagen (nur WP und Klima)</t>
  </si>
  <si>
    <t>Wärmepumpe</t>
  </si>
  <si>
    <t>Leistung eingegeben 0 zählt nicht bei Anzahl</t>
  </si>
  <si>
    <t>Klimaanlage</t>
  </si>
  <si>
    <t>Ladepunkte</t>
  </si>
  <si>
    <t>E-Speicher</t>
  </si>
  <si>
    <t>0 Leistung kleiner 4,2 KW</t>
  </si>
  <si>
    <t>nsteuVE</t>
  </si>
  <si>
    <t xml:space="preserve">Faktor </t>
  </si>
  <si>
    <t>GFZ</t>
  </si>
  <si>
    <t>Skalierungsfaktor</t>
  </si>
  <si>
    <t>P Summe WP</t>
  </si>
  <si>
    <t>P Summe KL</t>
  </si>
  <si>
    <t>Summe WP/KL</t>
  </si>
  <si>
    <t xml:space="preserve">nsteuVE </t>
  </si>
  <si>
    <t>fester Wert</t>
  </si>
  <si>
    <t>Pmin &gt; 11</t>
  </si>
  <si>
    <t>Pmin &lt; 11</t>
  </si>
  <si>
    <t>Pmin einsetzen</t>
  </si>
  <si>
    <t>Pmin Direktsuerung</t>
  </si>
  <si>
    <t>auf Grund 11 KW-Regel</t>
  </si>
  <si>
    <t>Pmin EMS WP-KL &gt; 11</t>
  </si>
  <si>
    <t>Pmin EMS</t>
  </si>
  <si>
    <t>Pmin EMS WP-KL &lt; 11</t>
  </si>
  <si>
    <t>WP-Klima &gt;11KW</t>
  </si>
  <si>
    <t>WP Klima &lt; 11</t>
  </si>
  <si>
    <t>Pmin, 14a = 4,2 kW + (nsteuVE – 1) x GZF x 4,2 kW</t>
  </si>
  <si>
    <t xml:space="preserve">Max(0,4 x Psumme WP; 0,4 x PSumme Klima ) + (nsteuVE – 1) x GZF x 4,2 kW </t>
  </si>
  <si>
    <t>Klima oder WP über 11 KW</t>
  </si>
  <si>
    <t>WP ist grösser als Klima</t>
  </si>
  <si>
    <t>11KW Regel</t>
  </si>
  <si>
    <t>WP werden mehere Geräte als Gruppe zusammen gefasst, daher n=1 wenn 1 oder mehr Geräte vorhanden</t>
  </si>
  <si>
    <t>KL werden mehere Geräte als Gruppe zusammen gefasst, daher n=1 wenn 1 oder mehr Geräte vorhanden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</si>
</sst>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4" x14ac:knownFonts="1">
    <font>
      <sz val="11"/>
      <color theme="1"/>
      <name val="Aptos Narrow"/>
      <family val="2"/>
      <scheme val="minor"/>
    </font>
    <font>
      <sz val="8"/>
      <name val="Aptos Narrow"/>
      <family val="2"/>
      <scheme val="minor"/>
    </font>
    <font>
      <sz val="11"/>
      <color theme="1"/>
      <name val="Roboto"/>
    </font>
    <font>
      <b/>
      <sz val="11"/>
      <color theme="1"/>
      <name val="Roboto"/>
    </font>
    <font>
      <sz val="8"/>
      <color theme="1"/>
      <name val="Roboto"/>
    </font>
    <font>
      <sz val="9"/>
      <color theme="1"/>
      <name val="Roboto"/>
    </font>
    <font>
      <sz val="11"/>
      <name val="Roboto"/>
    </font>
    <font>
      <sz val="14"/>
      <color theme="1"/>
      <name val="Roboto"/>
    </font>
    <font>
      <sz val="9"/>
      <name val="Roboto"/>
    </font>
    <font>
      <sz val="9"/>
      <color indexed="81"/>
      <name val="Segoe UI"/>
      <charset val="1"/>
    </font>
    <font>
      <b/>
      <sz val="9"/>
      <color indexed="81"/>
      <name val="Segoe UI"/>
      <charset val="1"/>
    </font>
    <font>
      <sz val="11"/>
      <color theme="2"/>
      <name val="Roboto"/>
    </font>
    <font>
      <sz val="11"/>
      <color theme="0"/>
      <name val="Aptos Narrow"/>
      <family val="2"/>
      <scheme val="minor"/>
    </font>
    <font>
      <sz val="11"/>
      <color rgb="FFFF0000"/>
      <name val="Aptos Narrow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4.9989318521683403E-2"/>
        <bgColor indexed="64"/>
      </patternFill>
    </fill>
  </fills>
  <borders count="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/>
      <diagonal/>
    </border>
  </borders>
  <cellStyleXfs count="1">
    <xf numFmtId="0" fontId="0" fillId="0" borderId="0"/>
  </cellStyleXfs>
  <cellXfs count="40">
    <xf numFmtId="0" fontId="0" fillId="0" borderId="0" xfId="0"/>
    <xf numFmtId="0" fontId="2" fillId="0" borderId="0" xfId="0" applyFont="1"/>
    <xf numFmtId="0" fontId="0" fillId="4" borderId="0" xfId="0" applyFill="1"/>
    <xf numFmtId="0" fontId="2" fillId="4" borderId="0" xfId="0" applyFont="1" applyFill="1" applyAlignment="1">
      <alignment horizontal="left"/>
    </xf>
    <xf numFmtId="0" fontId="2" fillId="4" borderId="0" xfId="0" applyFont="1" applyFill="1"/>
    <xf numFmtId="49" fontId="2" fillId="4" borderId="0" xfId="0" applyNumberFormat="1" applyFont="1" applyFill="1"/>
    <xf numFmtId="0" fontId="6" fillId="4" borderId="0" xfId="0" applyFont="1" applyFill="1" applyProtection="1">
      <protection hidden="1"/>
    </xf>
    <xf numFmtId="0" fontId="2" fillId="4" borderId="0" xfId="0" applyFont="1" applyFill="1" applyAlignment="1">
      <alignment horizontal="right"/>
    </xf>
    <xf numFmtId="0" fontId="11" fillId="4" borderId="0" xfId="0" applyFont="1" applyFill="1"/>
    <xf numFmtId="0" fontId="12" fillId="0" borderId="0" xfId="0" applyFont="1"/>
    <xf numFmtId="0" fontId="12" fillId="0" borderId="0" xfId="0" applyFont="1" applyAlignment="1">
      <alignment horizontal="center"/>
    </xf>
    <xf numFmtId="0" fontId="12" fillId="0" borderId="0" xfId="0" applyFont="1" applyProtection="1">
      <protection hidden="1"/>
    </xf>
    <xf numFmtId="0" fontId="13" fillId="0" borderId="0" xfId="0" applyFont="1"/>
    <xf numFmtId="0" fontId="12" fillId="0" borderId="0" xfId="0" applyFont="1" applyAlignment="1">
      <alignment horizontal="left"/>
    </xf>
    <xf numFmtId="0" fontId="12" fillId="0" borderId="0" xfId="0" applyFont="1" applyAlignment="1">
      <alignment horizontal="center"/>
    </xf>
    <xf numFmtId="0" fontId="11" fillId="4" borderId="0" xfId="0" applyFont="1" applyFill="1" applyAlignment="1">
      <alignment horizontal="center"/>
    </xf>
    <xf numFmtId="49" fontId="2" fillId="4" borderId="0" xfId="0" applyNumberFormat="1" applyFont="1" applyFill="1" applyAlignment="1">
      <alignment horizontal="center"/>
    </xf>
    <xf numFmtId="0" fontId="6" fillId="4" borderId="0" xfId="0" applyFont="1" applyFill="1" applyAlignment="1" applyProtection="1">
      <alignment horizontal="left"/>
      <protection hidden="1"/>
    </xf>
    <xf numFmtId="0" fontId="2" fillId="4" borderId="0" xfId="0" applyFont="1" applyFill="1" applyAlignment="1">
      <alignment horizontal="center"/>
    </xf>
    <xf numFmtId="49" fontId="2" fillId="4" borderId="0" xfId="0" applyNumberFormat="1" applyFont="1" applyFill="1" applyAlignment="1">
      <alignment horizontal="left"/>
    </xf>
    <xf numFmtId="0" fontId="2" fillId="4" borderId="0" xfId="0" applyFont="1" applyFill="1" applyAlignment="1">
      <alignment horizontal="left"/>
    </xf>
    <xf numFmtId="49" fontId="2" fillId="0" borderId="3" xfId="0" applyNumberFormat="1" applyFont="1" applyBorder="1" applyAlignment="1">
      <alignment horizontal="center"/>
    </xf>
    <xf numFmtId="49" fontId="2" fillId="0" borderId="2" xfId="0" applyNumberFormat="1" applyFont="1" applyBorder="1" applyAlignment="1">
      <alignment horizontal="center"/>
    </xf>
    <xf numFmtId="49" fontId="2" fillId="0" borderId="4" xfId="0" applyNumberFormat="1" applyFont="1" applyBorder="1" applyAlignment="1">
      <alignment horizontal="center"/>
    </xf>
    <xf numFmtId="0" fontId="7" fillId="0" borderId="3" xfId="0" applyFont="1" applyBorder="1" applyAlignment="1">
      <alignment horizontal="center"/>
    </xf>
    <xf numFmtId="0" fontId="7" fillId="0" borderId="2" xfId="0" applyFont="1" applyBorder="1" applyAlignment="1">
      <alignment horizontal="center"/>
    </xf>
    <xf numFmtId="0" fontId="7" fillId="0" borderId="4" xfId="0" applyFont="1" applyBorder="1" applyAlignment="1">
      <alignment horizontal="center"/>
    </xf>
    <xf numFmtId="0" fontId="2" fillId="0" borderId="3" xfId="0" applyFont="1" applyBorder="1" applyAlignment="1">
      <alignment horizontal="center"/>
    </xf>
    <xf numFmtId="0" fontId="2" fillId="0" borderId="2" xfId="0" applyFont="1" applyBorder="1" applyAlignment="1">
      <alignment horizontal="center"/>
    </xf>
    <xf numFmtId="0" fontId="2" fillId="0" borderId="4" xfId="0" applyFont="1" applyBorder="1" applyAlignment="1">
      <alignment horizontal="center"/>
    </xf>
    <xf numFmtId="1" fontId="2" fillId="3" borderId="2" xfId="0" applyNumberFormat="1" applyFont="1" applyFill="1" applyBorder="1" applyAlignment="1">
      <alignment horizontal="right"/>
    </xf>
    <xf numFmtId="0" fontId="2" fillId="2" borderId="2" xfId="0" applyFont="1" applyFill="1" applyBorder="1" applyAlignment="1" applyProtection="1">
      <alignment horizontal="right"/>
      <protection locked="0"/>
    </xf>
    <xf numFmtId="0" fontId="2" fillId="2" borderId="1" xfId="0" applyFont="1" applyFill="1" applyBorder="1" applyAlignment="1" applyProtection="1">
      <alignment horizontal="right"/>
      <protection locked="0"/>
    </xf>
    <xf numFmtId="2" fontId="2" fillId="3" borderId="5" xfId="0" applyNumberFormat="1" applyFont="1" applyFill="1" applyBorder="1" applyAlignment="1">
      <alignment horizontal="right"/>
    </xf>
    <xf numFmtId="0" fontId="2" fillId="2" borderId="0" xfId="0" applyFont="1" applyFill="1" applyAlignment="1" applyProtection="1">
      <alignment horizontal="right"/>
      <protection locked="0"/>
    </xf>
    <xf numFmtId="0" fontId="2" fillId="3" borderId="0" xfId="0" applyFont="1" applyFill="1" applyAlignment="1">
      <alignment horizontal="right"/>
    </xf>
    <xf numFmtId="0" fontId="2" fillId="4" borderId="0" xfId="0" applyFont="1" applyFill="1"/>
    <xf numFmtId="2" fontId="2" fillId="3" borderId="0" xfId="0" applyNumberFormat="1" applyFont="1" applyFill="1" applyAlignment="1">
      <alignment horizontal="right"/>
    </xf>
    <xf numFmtId="1" fontId="12" fillId="0" borderId="0" xfId="0" applyNumberFormat="1" applyFont="1" applyAlignment="1">
      <alignment horizontal="center"/>
    </xf>
    <xf numFmtId="0" fontId="12" fillId="0" borderId="0" xfId="0" applyFont="1"/>
  </cellXfs>
  <cellStyles count="1">
    <cellStyle name="Standard" xfId="0" builtinId="0"/>
  </cellStyles>
  <dxfs count="7">
    <dxf>
      <fill>
        <patternFill>
          <bgColor rgb="FFFFC000"/>
        </patternFill>
      </fill>
    </dxf>
    <dxf>
      <fill>
        <patternFill>
          <bgColor rgb="FFFFC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000"/>
        </patternFill>
      </fill>
    </dxf>
    <dxf>
      <font>
        <color theme="1"/>
      </font>
      <fill>
        <patternFill>
          <bgColor rgb="FFFFC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/>
      </font>
      <fill>
        <patternFill>
          <bgColor rgb="FFFFC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sv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tiff"/><Relationship Id="rId6" Type="http://schemas.openxmlformats.org/officeDocument/2006/relationships/image" Target="../media/image6.png"/><Relationship Id="rId5" Type="http://schemas.openxmlformats.org/officeDocument/2006/relationships/image" Target="../media/image5.sv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51</xdr:col>
      <xdr:colOff>106524</xdr:colOff>
      <xdr:row>0</xdr:row>
      <xdr:rowOff>61116</xdr:rowOff>
    </xdr:from>
    <xdr:to>
      <xdr:col>71</xdr:col>
      <xdr:colOff>1367</xdr:colOff>
      <xdr:row>5</xdr:row>
      <xdr:rowOff>63003</xdr:rowOff>
    </xdr:to>
    <xdr:pic>
      <xdr:nvPicPr>
        <xdr:cNvPr id="7" name="Grafik 6">
          <a:extLst>
            <a:ext uri="{FF2B5EF4-FFF2-40B4-BE49-F238E27FC236}">
              <a16:creationId xmlns:a16="http://schemas.microsoft.com/office/drawing/2014/main" id="{430B999B-5F19-D6D2-B10C-DCFBDAE2B4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51340" y="61116"/>
          <a:ext cx="2383007" cy="662805"/>
        </a:xfrm>
        <a:prstGeom prst="rect">
          <a:avLst/>
        </a:prstGeom>
      </xdr:spPr>
    </xdr:pic>
    <xdr:clientData/>
  </xdr:twoCellAnchor>
  <xdr:twoCellAnchor editAs="oneCell">
    <xdr:from>
      <xdr:col>54</xdr:col>
      <xdr:colOff>99060</xdr:colOff>
      <xdr:row>7</xdr:row>
      <xdr:rowOff>68580</xdr:rowOff>
    </xdr:from>
    <xdr:to>
      <xdr:col>62</xdr:col>
      <xdr:colOff>34527</xdr:colOff>
      <xdr:row>12</xdr:row>
      <xdr:rowOff>116143</xdr:rowOff>
    </xdr:to>
    <xdr:pic>
      <xdr:nvPicPr>
        <xdr:cNvPr id="8" name="Grafik 7" descr="Solarmodule mit einfarbiger Füllung">
          <a:extLst>
            <a:ext uri="{FF2B5EF4-FFF2-40B4-BE49-F238E27FC236}">
              <a16:creationId xmlns:a16="http://schemas.microsoft.com/office/drawing/2014/main" id="{1E2C8769-3662-486C-BC0D-34C5D1906D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 rot="2127294">
          <a:off x="6560820" y="975360"/>
          <a:ext cx="910827" cy="946723"/>
        </a:xfrm>
        <a:prstGeom prst="rect">
          <a:avLst/>
        </a:prstGeom>
      </xdr:spPr>
    </xdr:pic>
    <xdr:clientData/>
  </xdr:twoCellAnchor>
  <xdr:twoCellAnchor editAs="oneCell">
    <xdr:from>
      <xdr:col>64</xdr:col>
      <xdr:colOff>105676</xdr:colOff>
      <xdr:row>7</xdr:row>
      <xdr:rowOff>123491</xdr:rowOff>
    </xdr:from>
    <xdr:to>
      <xdr:col>67</xdr:col>
      <xdr:colOff>103065</xdr:colOff>
      <xdr:row>12</xdr:row>
      <xdr:rowOff>116090</xdr:rowOff>
    </xdr:to>
    <xdr:pic>
      <xdr:nvPicPr>
        <xdr:cNvPr id="9" name="Grafik 8">
          <a:extLst>
            <a:ext uri="{FF2B5EF4-FFF2-40B4-BE49-F238E27FC236}">
              <a16:creationId xmlns:a16="http://schemas.microsoft.com/office/drawing/2014/main" id="{A0F0142B-5D82-40E7-9B74-AA3DA19D69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96DAC541-7B7A-43D3-8B79-37D633B846F1}">
              <asvg:svgBlip xmlns:asvg="http://schemas.microsoft.com/office/drawing/2016/SVG/main" r:embed="rId5"/>
            </a:ext>
          </a:extLst>
        </a:blip>
        <a:stretch>
          <a:fillRect/>
        </a:stretch>
      </xdr:blipFill>
      <xdr:spPr>
        <a:xfrm rot="5400000">
          <a:off x="7522331" y="1294576"/>
          <a:ext cx="891759" cy="363149"/>
        </a:xfrm>
        <a:prstGeom prst="rect">
          <a:avLst/>
        </a:prstGeom>
      </xdr:spPr>
    </xdr:pic>
    <xdr:clientData/>
  </xdr:twoCellAnchor>
  <xdr:twoCellAnchor editAs="oneCell">
    <xdr:from>
      <xdr:col>5</xdr:col>
      <xdr:colOff>67803</xdr:colOff>
      <xdr:row>16</xdr:row>
      <xdr:rowOff>20924</xdr:rowOff>
    </xdr:from>
    <xdr:to>
      <xdr:col>11</xdr:col>
      <xdr:colOff>94529</xdr:colOff>
      <xdr:row>21</xdr:row>
      <xdr:rowOff>164144</xdr:rowOff>
    </xdr:to>
    <xdr:pic>
      <xdr:nvPicPr>
        <xdr:cNvPr id="10" name="Grafik 9" descr="Ein Bild, das Haushaltsgerät, medizinische Ausrüstung, Maschine, weiß enthält.&#10;&#10;Automatisch generierte Beschreibung">
          <a:extLst>
            <a:ext uri="{FF2B5EF4-FFF2-40B4-BE49-F238E27FC236}">
              <a16:creationId xmlns:a16="http://schemas.microsoft.com/office/drawing/2014/main" id="{D778B0ED-C1BE-43D2-9170-C661888460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89844" y="2291373"/>
          <a:ext cx="773175" cy="749710"/>
        </a:xfrm>
        <a:prstGeom prst="rect">
          <a:avLst/>
        </a:prstGeom>
      </xdr:spPr>
    </xdr:pic>
    <xdr:clientData/>
  </xdr:twoCellAnchor>
  <xdr:twoCellAnchor editAs="oneCell">
    <xdr:from>
      <xdr:col>22</xdr:col>
      <xdr:colOff>27744</xdr:colOff>
      <xdr:row>15</xdr:row>
      <xdr:rowOff>52874</xdr:rowOff>
    </xdr:from>
    <xdr:to>
      <xdr:col>30</xdr:col>
      <xdr:colOff>49253</xdr:colOff>
      <xdr:row>21</xdr:row>
      <xdr:rowOff>119077</xdr:rowOff>
    </xdr:to>
    <xdr:pic>
      <xdr:nvPicPr>
        <xdr:cNvPr id="11" name="Grafik 10" descr="Ein Bild, das Haushaltsgerät, Klimaanlage, Ventilator, Gerät enthält.&#10;&#10;Automatisch generierte Beschreibung">
          <a:extLst>
            <a:ext uri="{FF2B5EF4-FFF2-40B4-BE49-F238E27FC236}">
              <a16:creationId xmlns:a16="http://schemas.microsoft.com/office/drawing/2014/main" id="{BE3E8E0B-3D21-4767-BBB9-C7ED86D837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764724" y="2253343"/>
          <a:ext cx="1016774" cy="742673"/>
        </a:xfrm>
        <a:prstGeom prst="rect">
          <a:avLst/>
        </a:prstGeom>
      </xdr:spPr>
    </xdr:pic>
    <xdr:clientData/>
  </xdr:twoCellAnchor>
  <xdr:twoCellAnchor editAs="oneCell">
    <xdr:from>
      <xdr:col>40</xdr:col>
      <xdr:colOff>8678</xdr:colOff>
      <xdr:row>16</xdr:row>
      <xdr:rowOff>66692</xdr:rowOff>
    </xdr:from>
    <xdr:to>
      <xdr:col>48</xdr:col>
      <xdr:colOff>14947</xdr:colOff>
      <xdr:row>21</xdr:row>
      <xdr:rowOff>108263</xdr:rowOff>
    </xdr:to>
    <xdr:pic>
      <xdr:nvPicPr>
        <xdr:cNvPr id="12" name="Grafik 11" descr="Ein Bild, das Wolke, Himmel, Fan, draußen enthält.&#10;&#10;Automatisch generierte Beschreibung">
          <a:extLst>
            <a:ext uri="{FF2B5EF4-FFF2-40B4-BE49-F238E27FC236}">
              <a16:creationId xmlns:a16="http://schemas.microsoft.com/office/drawing/2014/main" id="{E668CA52-0863-49E5-B629-1F2DE901F0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4985005" y="2337141"/>
          <a:ext cx="1001534" cy="648061"/>
        </a:xfrm>
        <a:prstGeom prst="rect">
          <a:avLst/>
        </a:prstGeom>
      </xdr:spPr>
    </xdr:pic>
    <xdr:clientData/>
  </xdr:twoCellAnchor>
  <xdr:twoCellAnchor editAs="oneCell">
    <xdr:from>
      <xdr:col>59</xdr:col>
      <xdr:colOff>25958</xdr:colOff>
      <xdr:row>17</xdr:row>
      <xdr:rowOff>62346</xdr:rowOff>
    </xdr:from>
    <xdr:to>
      <xdr:col>66</xdr:col>
      <xdr:colOff>70600</xdr:colOff>
      <xdr:row>20</xdr:row>
      <xdr:rowOff>4828</xdr:rowOff>
    </xdr:to>
    <xdr:pic>
      <xdr:nvPicPr>
        <xdr:cNvPr id="13" name="Grafik 12">
          <a:extLst>
            <a:ext uri="{FF2B5EF4-FFF2-40B4-BE49-F238E27FC236}">
              <a16:creationId xmlns:a16="http://schemas.microsoft.com/office/drawing/2014/main" id="{E22B8885-264B-4E66-85DE-299A26CABA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96DAC541-7B7A-43D3-8B79-37D633B846F1}">
              <asvg:svgBlip xmlns:asvg="http://schemas.microsoft.com/office/drawing/2016/SVG/main" r:embed="rId5"/>
            </a:ext>
          </a:extLst>
        </a:blip>
        <a:stretch>
          <a:fillRect/>
        </a:stretch>
      </xdr:blipFill>
      <xdr:spPr>
        <a:xfrm rot="10800000">
          <a:off x="7219238" y="2470266"/>
          <a:ext cx="898082" cy="33110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CAA469-B057-4A72-8533-8C8E35DBC2BE}">
  <dimension ref="A1:CF280"/>
  <sheetViews>
    <sheetView showGridLines="0" tabSelected="1" zoomScale="66" zoomScaleNormal="66" workbookViewId="0">
      <selection activeCell="BO23" sqref="BO23:BR23"/>
    </sheetView>
  </sheetViews>
  <sheetFormatPr baseColWidth="10" defaultColWidth="11.44140625" defaultRowHeight="14.4" x14ac:dyDescent="0.3"/>
  <cols>
    <col min="1" max="80" width="1.6640625" customWidth="1"/>
  </cols>
  <sheetData>
    <row r="1" spans="1:82" ht="10.199999999999999" customHeight="1" x14ac:dyDescent="0.3"/>
    <row r="2" spans="1:82" ht="10.199999999999999" customHeight="1" x14ac:dyDescent="0.3"/>
    <row r="3" spans="1:82" ht="10.199999999999999" customHeight="1" x14ac:dyDescent="0.3"/>
    <row r="4" spans="1:82" ht="10.199999999999999" customHeight="1" x14ac:dyDescent="0.3"/>
    <row r="5" spans="1:82" ht="10.199999999999999" customHeight="1" x14ac:dyDescent="0.3"/>
    <row r="6" spans="1:82" ht="6.6" customHeight="1" x14ac:dyDescent="0.3"/>
    <row r="7" spans="1:82" ht="10.199999999999999" customHeight="1" x14ac:dyDescent="0.3">
      <c r="A7" s="2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</row>
    <row r="8" spans="1:82" ht="16.95" customHeight="1" x14ac:dyDescent="0.3">
      <c r="A8" s="2"/>
      <c r="B8" s="35">
        <f>CD80</f>
        <v>0</v>
      </c>
      <c r="C8" s="35"/>
      <c r="D8" s="35"/>
      <c r="E8" s="35"/>
      <c r="F8" s="35"/>
      <c r="G8" s="2"/>
      <c r="H8" s="20" t="s">
        <v>0</v>
      </c>
      <c r="I8" s="20"/>
      <c r="J8" s="20"/>
      <c r="K8" s="20"/>
      <c r="L8" s="20"/>
      <c r="M8" s="20"/>
      <c r="N8" s="20"/>
      <c r="O8" s="20"/>
      <c r="P8" s="20"/>
      <c r="Q8" s="20"/>
      <c r="R8" s="20"/>
      <c r="S8" s="20"/>
      <c r="T8" s="20"/>
      <c r="U8" s="20"/>
      <c r="V8" s="20"/>
      <c r="W8" s="20"/>
      <c r="X8" s="20"/>
      <c r="Z8" s="2"/>
      <c r="AA8" s="35">
        <f>B8</f>
        <v>0</v>
      </c>
      <c r="AB8" s="35"/>
      <c r="AC8" s="35"/>
      <c r="AD8" s="35"/>
      <c r="AE8" s="35"/>
      <c r="AF8" s="2"/>
      <c r="AG8" s="36" t="s">
        <v>1</v>
      </c>
      <c r="AH8" s="36"/>
      <c r="AI8" s="36"/>
      <c r="AJ8" s="36"/>
      <c r="AK8" s="36"/>
      <c r="AL8" s="36"/>
      <c r="AM8" s="36"/>
      <c r="AN8" s="36"/>
      <c r="AO8" s="36"/>
      <c r="AP8" s="36"/>
      <c r="AQ8" s="36"/>
      <c r="AR8" s="36"/>
      <c r="AS8" s="36"/>
      <c r="AT8" s="36"/>
      <c r="AU8" s="36"/>
      <c r="AV8" s="36"/>
      <c r="AW8" s="36"/>
      <c r="AX8" s="36"/>
      <c r="AY8" s="36"/>
      <c r="AZ8" s="36"/>
      <c r="BA8" s="36"/>
      <c r="BB8" s="36"/>
      <c r="BC8" s="36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</row>
    <row r="9" spans="1:82" ht="10.199999999999999" customHeight="1" x14ac:dyDescent="0.3">
      <c r="A9" s="2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</row>
    <row r="10" spans="1:82" ht="16.95" customHeight="1" x14ac:dyDescent="0.3">
      <c r="A10" s="2"/>
      <c r="B10" s="35">
        <f>CF81</f>
        <v>0</v>
      </c>
      <c r="C10" s="35"/>
      <c r="D10" s="35"/>
      <c r="E10" s="35"/>
      <c r="F10" s="35"/>
      <c r="G10" s="2"/>
      <c r="H10" s="20" t="s">
        <v>2</v>
      </c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Z10" s="2"/>
      <c r="AA10" s="35">
        <f>B10+AA12+AA14</f>
        <v>0</v>
      </c>
      <c r="AB10" s="35"/>
      <c r="AC10" s="35"/>
      <c r="AD10" s="35"/>
      <c r="AE10" s="35"/>
      <c r="AF10" s="2"/>
      <c r="AG10" s="20" t="s">
        <v>3</v>
      </c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  <c r="AX10" s="20"/>
      <c r="AY10" s="20"/>
      <c r="AZ10" s="20"/>
      <c r="BA10" s="20"/>
      <c r="BB10" s="20"/>
      <c r="BC10" s="20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CD10" t="s">
        <v>4</v>
      </c>
    </row>
    <row r="11" spans="1:82" ht="10.199999999999999" customHeight="1" x14ac:dyDescent="0.3">
      <c r="A11" s="2"/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</row>
    <row r="12" spans="1:82" ht="16.95" customHeight="1" x14ac:dyDescent="0.3">
      <c r="A12" s="2"/>
      <c r="B12" s="37">
        <f>B8*1000/400/1.73</f>
        <v>0</v>
      </c>
      <c r="C12" s="37"/>
      <c r="D12" s="37"/>
      <c r="E12" s="37"/>
      <c r="F12" s="37"/>
      <c r="G12" s="2"/>
      <c r="H12" s="20" t="s">
        <v>5</v>
      </c>
      <c r="I12" s="20"/>
      <c r="J12" s="20"/>
      <c r="K12" s="20"/>
      <c r="L12" s="20"/>
      <c r="M12" s="20"/>
      <c r="N12" s="20"/>
      <c r="O12" s="20"/>
      <c r="P12" s="20"/>
      <c r="Q12" s="20"/>
      <c r="R12" s="20"/>
      <c r="S12" s="20"/>
      <c r="T12" s="20"/>
      <c r="U12" s="20"/>
      <c r="V12" s="20"/>
      <c r="W12" s="20"/>
      <c r="X12" s="20"/>
      <c r="Z12" s="2"/>
      <c r="AA12" s="34">
        <v>0</v>
      </c>
      <c r="AB12" s="34"/>
      <c r="AC12" s="34"/>
      <c r="AD12" s="34"/>
      <c r="AE12" s="34"/>
      <c r="AF12" s="2"/>
      <c r="AG12" s="20" t="s">
        <v>6</v>
      </c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  <c r="AW12" s="20"/>
      <c r="AX12" s="20"/>
      <c r="AY12" s="20"/>
      <c r="AZ12" s="20"/>
      <c r="BA12" s="20"/>
      <c r="BB12" s="20"/>
      <c r="BC12" s="20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</row>
    <row r="13" spans="1:82" ht="10.199999999999999" customHeight="1" x14ac:dyDescent="0.3">
      <c r="A13" s="2"/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</row>
    <row r="14" spans="1:82" ht="16.95" customHeight="1" x14ac:dyDescent="0.3">
      <c r="A14" s="2"/>
      <c r="B14" s="37">
        <f>B10*1000/400/1.73</f>
        <v>0</v>
      </c>
      <c r="C14" s="37"/>
      <c r="D14" s="37"/>
      <c r="E14" s="37"/>
      <c r="F14" s="37"/>
      <c r="G14" s="2"/>
      <c r="H14" s="20" t="s">
        <v>7</v>
      </c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20"/>
      <c r="X14" s="20"/>
      <c r="Z14" s="2"/>
      <c r="AA14" s="34">
        <v>0</v>
      </c>
      <c r="AB14" s="34"/>
      <c r="AC14" s="34"/>
      <c r="AD14" s="34"/>
      <c r="AE14" s="34"/>
      <c r="AF14" s="2"/>
      <c r="AG14" s="20" t="s">
        <v>8</v>
      </c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  <c r="AW14" s="20"/>
      <c r="AX14" s="20"/>
      <c r="AY14" s="20"/>
      <c r="AZ14" s="20"/>
      <c r="BA14" s="20"/>
      <c r="BB14" s="20"/>
      <c r="BC14" s="20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</row>
    <row r="15" spans="1:82" ht="6.6" customHeight="1" x14ac:dyDescent="0.3">
      <c r="A15" s="2"/>
      <c r="B15" s="7"/>
      <c r="C15" s="7"/>
      <c r="D15" s="7"/>
      <c r="E15" s="7"/>
      <c r="F15" s="7"/>
      <c r="G15" s="2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Z15" s="2"/>
      <c r="AA15" s="7"/>
      <c r="AB15" s="7"/>
      <c r="AC15" s="7"/>
      <c r="AD15" s="7"/>
      <c r="AE15" s="7"/>
      <c r="AF15" s="2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</row>
    <row r="16" spans="1:82" ht="5.4" customHeight="1" x14ac:dyDescent="0.3"/>
    <row r="17" spans="1:71" ht="6" customHeight="1" x14ac:dyDescent="0.3">
      <c r="A17" s="2"/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</row>
    <row r="18" spans="1:71" ht="10.199999999999999" customHeight="1" x14ac:dyDescent="0.3">
      <c r="A18" s="2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</row>
    <row r="19" spans="1:71" ht="10.199999999999999" customHeight="1" x14ac:dyDescent="0.3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</row>
    <row r="20" spans="1:71" ht="10.199999999999999" customHeight="1" x14ac:dyDescent="0.3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</row>
    <row r="21" spans="1:71" ht="10.199999999999999" customHeight="1" x14ac:dyDescent="0.3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</row>
    <row r="22" spans="1:71" ht="16.95" customHeight="1" x14ac:dyDescent="0.3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18" t="s">
        <v>9</v>
      </c>
      <c r="N22" s="18"/>
      <c r="O22" s="18"/>
      <c r="P22" s="18"/>
      <c r="Q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18" t="s">
        <v>9</v>
      </c>
      <c r="AF22" s="18"/>
      <c r="AG22" s="18"/>
      <c r="AH22" s="18"/>
      <c r="AI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18" t="s">
        <v>9</v>
      </c>
      <c r="AX22" s="18"/>
      <c r="AY22" s="18"/>
      <c r="AZ22" s="18"/>
      <c r="BA22" s="2"/>
      <c r="BC22" s="2"/>
      <c r="BD22" s="2"/>
      <c r="BE22" s="2"/>
      <c r="BF22" s="18" t="s">
        <v>10</v>
      </c>
      <c r="BG22" s="18"/>
      <c r="BH22" s="18"/>
      <c r="BI22" s="18"/>
      <c r="BJ22" s="18"/>
      <c r="BK22" s="18"/>
      <c r="BL22" s="18"/>
      <c r="BM22" s="18"/>
      <c r="BN22" s="18"/>
      <c r="BO22" s="18"/>
      <c r="BP22" s="18"/>
      <c r="BQ22" s="18"/>
      <c r="BR22" s="18"/>
      <c r="BS22" s="2"/>
    </row>
    <row r="23" spans="1:71" ht="16.95" customHeight="1" x14ac:dyDescent="0.3">
      <c r="A23" s="2"/>
      <c r="B23" s="20" t="s">
        <v>11</v>
      </c>
      <c r="C23" s="20"/>
      <c r="D23" s="20"/>
      <c r="E23" s="20"/>
      <c r="F23" s="20"/>
      <c r="G23" s="20"/>
      <c r="H23" s="20"/>
      <c r="I23" s="20"/>
      <c r="J23" s="20"/>
      <c r="K23" s="20"/>
      <c r="L23" s="2"/>
      <c r="M23" s="32" t="s">
        <v>4</v>
      </c>
      <c r="N23" s="32"/>
      <c r="O23" s="32"/>
      <c r="P23" s="32"/>
      <c r="Q23" s="2"/>
      <c r="S23" s="2"/>
      <c r="T23" s="20" t="s">
        <v>12</v>
      </c>
      <c r="U23" s="20"/>
      <c r="V23" s="20"/>
      <c r="W23" s="20"/>
      <c r="X23" s="20"/>
      <c r="Y23" s="20"/>
      <c r="Z23" s="20"/>
      <c r="AA23" s="20"/>
      <c r="AB23" s="20"/>
      <c r="AC23" s="20"/>
      <c r="AD23" s="2"/>
      <c r="AE23" s="32" t="s">
        <v>4</v>
      </c>
      <c r="AF23" s="32"/>
      <c r="AG23" s="32"/>
      <c r="AH23" s="32"/>
      <c r="AI23" s="2"/>
      <c r="AK23" s="2"/>
      <c r="AL23" s="20" t="s">
        <v>13</v>
      </c>
      <c r="AM23" s="20"/>
      <c r="AN23" s="20"/>
      <c r="AO23" s="20"/>
      <c r="AP23" s="20"/>
      <c r="AQ23" s="20"/>
      <c r="AR23" s="20"/>
      <c r="AS23" s="20"/>
      <c r="AT23" s="20"/>
      <c r="AU23" s="20"/>
      <c r="AV23" s="2"/>
      <c r="AW23" s="32" t="s">
        <v>4</v>
      </c>
      <c r="AX23" s="32"/>
      <c r="AY23" s="32"/>
      <c r="AZ23" s="32"/>
      <c r="BA23" s="2"/>
      <c r="BC23" s="2"/>
      <c r="BD23" s="20" t="s">
        <v>14</v>
      </c>
      <c r="BE23" s="20"/>
      <c r="BF23" s="20"/>
      <c r="BG23" s="20"/>
      <c r="BH23" s="20"/>
      <c r="BI23" s="20"/>
      <c r="BJ23" s="20"/>
      <c r="BK23" s="20"/>
      <c r="BL23" s="20"/>
      <c r="BM23" s="20"/>
      <c r="BN23" s="4"/>
      <c r="BO23" s="32" t="s">
        <v>4</v>
      </c>
      <c r="BP23" s="32"/>
      <c r="BQ23" s="32"/>
      <c r="BR23" s="32"/>
      <c r="BS23" s="2"/>
    </row>
    <row r="24" spans="1:71" ht="16.95" customHeight="1" x14ac:dyDescent="0.3">
      <c r="A24" s="2"/>
      <c r="B24" s="20" t="s">
        <v>15</v>
      </c>
      <c r="C24" s="20"/>
      <c r="D24" s="20"/>
      <c r="E24" s="20"/>
      <c r="F24" s="20"/>
      <c r="G24" s="20"/>
      <c r="H24" s="20"/>
      <c r="I24" s="20"/>
      <c r="J24" s="20"/>
      <c r="K24" s="20"/>
      <c r="L24" s="2"/>
      <c r="M24" s="31" t="s">
        <v>16</v>
      </c>
      <c r="N24" s="31"/>
      <c r="O24" s="31"/>
      <c r="P24" s="31"/>
      <c r="Q24" s="2"/>
      <c r="S24" s="2"/>
      <c r="T24" s="20" t="s">
        <v>17</v>
      </c>
      <c r="U24" s="20"/>
      <c r="V24" s="20"/>
      <c r="W24" s="20"/>
      <c r="X24" s="20"/>
      <c r="Y24" s="20"/>
      <c r="Z24" s="20"/>
      <c r="AA24" s="20"/>
      <c r="AB24" s="20"/>
      <c r="AC24" s="20"/>
      <c r="AD24" s="2"/>
      <c r="AE24" s="31" t="s">
        <v>4</v>
      </c>
      <c r="AF24" s="31"/>
      <c r="AG24" s="31"/>
      <c r="AH24" s="31"/>
      <c r="AI24" s="2"/>
      <c r="AK24" s="2"/>
      <c r="AL24" s="20" t="s">
        <v>18</v>
      </c>
      <c r="AM24" s="20"/>
      <c r="AN24" s="20"/>
      <c r="AO24" s="20"/>
      <c r="AP24" s="20"/>
      <c r="AQ24" s="20"/>
      <c r="AR24" s="20"/>
      <c r="AS24" s="20"/>
      <c r="AT24" s="20"/>
      <c r="AU24" s="20"/>
      <c r="AV24" s="2"/>
      <c r="AW24" s="31" t="s">
        <v>4</v>
      </c>
      <c r="AX24" s="31"/>
      <c r="AY24" s="31"/>
      <c r="AZ24" s="31"/>
      <c r="BA24" s="2"/>
      <c r="BC24" s="2"/>
      <c r="BD24" s="20" t="s">
        <v>19</v>
      </c>
      <c r="BE24" s="20"/>
      <c r="BF24" s="20"/>
      <c r="BG24" s="20"/>
      <c r="BH24" s="20"/>
      <c r="BI24" s="20"/>
      <c r="BJ24" s="20"/>
      <c r="BK24" s="20"/>
      <c r="BL24" s="20"/>
      <c r="BM24" s="20"/>
      <c r="BN24" s="2"/>
      <c r="BO24" s="31" t="s">
        <v>4</v>
      </c>
      <c r="BP24" s="31"/>
      <c r="BQ24" s="31"/>
      <c r="BR24" s="31"/>
      <c r="BS24" s="2"/>
    </row>
    <row r="25" spans="1:71" ht="16.95" customHeight="1" x14ac:dyDescent="0.3">
      <c r="A25" s="2"/>
      <c r="B25" s="20" t="s">
        <v>20</v>
      </c>
      <c r="C25" s="20"/>
      <c r="D25" s="20"/>
      <c r="E25" s="20"/>
      <c r="F25" s="20"/>
      <c r="G25" s="20"/>
      <c r="H25" s="20"/>
      <c r="I25" s="20"/>
      <c r="J25" s="20"/>
      <c r="K25" s="20"/>
      <c r="L25" s="2"/>
      <c r="M25" s="31" t="s">
        <v>4</v>
      </c>
      <c r="N25" s="31"/>
      <c r="O25" s="31"/>
      <c r="P25" s="31"/>
      <c r="Q25" s="2"/>
      <c r="S25" s="2"/>
      <c r="T25" s="20" t="s">
        <v>21</v>
      </c>
      <c r="U25" s="20"/>
      <c r="V25" s="20"/>
      <c r="W25" s="20"/>
      <c r="X25" s="20"/>
      <c r="Y25" s="20"/>
      <c r="Z25" s="20"/>
      <c r="AA25" s="20"/>
      <c r="AB25" s="20"/>
      <c r="AC25" s="20"/>
      <c r="AD25" s="2"/>
      <c r="AE25" s="31" t="s">
        <v>4</v>
      </c>
      <c r="AF25" s="31"/>
      <c r="AG25" s="31"/>
      <c r="AH25" s="31"/>
      <c r="AI25" s="2"/>
      <c r="AK25" s="2"/>
      <c r="AL25" s="20" t="s">
        <v>22</v>
      </c>
      <c r="AM25" s="20"/>
      <c r="AN25" s="20"/>
      <c r="AO25" s="20"/>
      <c r="AP25" s="20"/>
      <c r="AQ25" s="20"/>
      <c r="AR25" s="20"/>
      <c r="AS25" s="20"/>
      <c r="AT25" s="20"/>
      <c r="AU25" s="20"/>
      <c r="AV25" s="2"/>
      <c r="AW25" s="31" t="s">
        <v>4</v>
      </c>
      <c r="AX25" s="31"/>
      <c r="AY25" s="31"/>
      <c r="AZ25" s="31"/>
      <c r="BA25" s="2"/>
      <c r="BC25" s="2"/>
      <c r="BD25" s="20" t="s">
        <v>23</v>
      </c>
      <c r="BE25" s="20"/>
      <c r="BF25" s="20"/>
      <c r="BG25" s="20"/>
      <c r="BH25" s="20"/>
      <c r="BI25" s="20"/>
      <c r="BJ25" s="20"/>
      <c r="BK25" s="20"/>
      <c r="BL25" s="20"/>
      <c r="BM25" s="20"/>
      <c r="BN25" s="2"/>
      <c r="BO25" s="31" t="s">
        <v>4</v>
      </c>
      <c r="BP25" s="31"/>
      <c r="BQ25" s="31"/>
      <c r="BR25" s="31"/>
      <c r="BS25" s="2"/>
    </row>
    <row r="26" spans="1:71" ht="16.95" customHeight="1" x14ac:dyDescent="0.3">
      <c r="A26" s="2"/>
      <c r="B26" s="20" t="s">
        <v>24</v>
      </c>
      <c r="C26" s="20"/>
      <c r="D26" s="20"/>
      <c r="E26" s="20"/>
      <c r="F26" s="20"/>
      <c r="G26" s="20"/>
      <c r="H26" s="20"/>
      <c r="I26" s="20"/>
      <c r="J26" s="20"/>
      <c r="K26" s="20"/>
      <c r="L26" s="2"/>
      <c r="M26" s="31" t="s">
        <v>4</v>
      </c>
      <c r="N26" s="31"/>
      <c r="O26" s="31"/>
      <c r="P26" s="31"/>
      <c r="Q26" s="2"/>
      <c r="S26" s="2"/>
      <c r="T26" s="20" t="s">
        <v>25</v>
      </c>
      <c r="U26" s="20"/>
      <c r="V26" s="20"/>
      <c r="W26" s="20"/>
      <c r="X26" s="20"/>
      <c r="Y26" s="20"/>
      <c r="Z26" s="20"/>
      <c r="AA26" s="20"/>
      <c r="AB26" s="20"/>
      <c r="AC26" s="20"/>
      <c r="AD26" s="2"/>
      <c r="AE26" s="31" t="s">
        <v>4</v>
      </c>
      <c r="AF26" s="31"/>
      <c r="AG26" s="31"/>
      <c r="AH26" s="31"/>
      <c r="AI26" s="2"/>
      <c r="AK26" s="2"/>
      <c r="AL26" s="20" t="s">
        <v>26</v>
      </c>
      <c r="AM26" s="20"/>
      <c r="AN26" s="20"/>
      <c r="AO26" s="20"/>
      <c r="AP26" s="20"/>
      <c r="AQ26" s="20"/>
      <c r="AR26" s="20"/>
      <c r="AS26" s="20"/>
      <c r="AT26" s="20"/>
      <c r="AU26" s="20"/>
      <c r="AV26" s="2"/>
      <c r="AW26" s="31" t="s">
        <v>4</v>
      </c>
      <c r="AX26" s="31"/>
      <c r="AY26" s="31"/>
      <c r="AZ26" s="31"/>
      <c r="BA26" s="2"/>
      <c r="BC26" s="2"/>
      <c r="BD26" s="20" t="s">
        <v>27</v>
      </c>
      <c r="BE26" s="20"/>
      <c r="BF26" s="20"/>
      <c r="BG26" s="20"/>
      <c r="BH26" s="20"/>
      <c r="BI26" s="20"/>
      <c r="BJ26" s="20"/>
      <c r="BK26" s="20"/>
      <c r="BL26" s="20"/>
      <c r="BM26" s="20"/>
      <c r="BN26" s="2"/>
      <c r="BO26" s="31" t="s">
        <v>4</v>
      </c>
      <c r="BP26" s="31"/>
      <c r="BQ26" s="31"/>
      <c r="BR26" s="31"/>
      <c r="BS26" s="2"/>
    </row>
    <row r="27" spans="1:71" ht="16.95" customHeight="1" x14ac:dyDescent="0.3">
      <c r="A27" s="2"/>
      <c r="B27" s="20" t="s">
        <v>28</v>
      </c>
      <c r="C27" s="20"/>
      <c r="D27" s="20"/>
      <c r="E27" s="20"/>
      <c r="F27" s="20"/>
      <c r="G27" s="20"/>
      <c r="H27" s="20"/>
      <c r="I27" s="20"/>
      <c r="J27" s="20"/>
      <c r="K27" s="20"/>
      <c r="L27" s="2"/>
      <c r="M27" s="31" t="s">
        <v>4</v>
      </c>
      <c r="N27" s="31"/>
      <c r="O27" s="31"/>
      <c r="P27" s="31"/>
      <c r="Q27" s="2"/>
      <c r="S27" s="2"/>
      <c r="T27" s="20" t="s">
        <v>29</v>
      </c>
      <c r="U27" s="20"/>
      <c r="V27" s="20"/>
      <c r="W27" s="20"/>
      <c r="X27" s="20"/>
      <c r="Y27" s="20"/>
      <c r="Z27" s="20"/>
      <c r="AA27" s="20"/>
      <c r="AB27" s="20"/>
      <c r="AC27" s="20"/>
      <c r="AD27" s="2"/>
      <c r="AE27" s="31" t="s">
        <v>4</v>
      </c>
      <c r="AF27" s="31"/>
      <c r="AG27" s="31"/>
      <c r="AH27" s="31"/>
      <c r="AI27" s="2"/>
      <c r="AK27" s="2"/>
      <c r="AL27" s="20" t="s">
        <v>30</v>
      </c>
      <c r="AM27" s="20"/>
      <c r="AN27" s="20"/>
      <c r="AO27" s="20"/>
      <c r="AP27" s="20"/>
      <c r="AQ27" s="20"/>
      <c r="AR27" s="20"/>
      <c r="AS27" s="20"/>
      <c r="AT27" s="20"/>
      <c r="AU27" s="20"/>
      <c r="AV27" s="2"/>
      <c r="AW27" s="31" t="s">
        <v>4</v>
      </c>
      <c r="AX27" s="31"/>
      <c r="AY27" s="31"/>
      <c r="AZ27" s="31"/>
      <c r="BA27" s="2"/>
      <c r="BC27" s="2"/>
      <c r="BD27" s="20" t="s">
        <v>31</v>
      </c>
      <c r="BE27" s="20"/>
      <c r="BF27" s="20"/>
      <c r="BG27" s="20"/>
      <c r="BH27" s="20"/>
      <c r="BI27" s="20"/>
      <c r="BJ27" s="20"/>
      <c r="BK27" s="20"/>
      <c r="BL27" s="20"/>
      <c r="BM27" s="20"/>
      <c r="BN27" s="2"/>
      <c r="BO27" s="31" t="s">
        <v>4</v>
      </c>
      <c r="BP27" s="31"/>
      <c r="BQ27" s="31"/>
      <c r="BR27" s="31"/>
      <c r="BS27" s="2"/>
    </row>
    <row r="28" spans="1:71" ht="16.95" customHeight="1" x14ac:dyDescent="0.3">
      <c r="A28" s="2"/>
      <c r="B28" s="20" t="s">
        <v>32</v>
      </c>
      <c r="C28" s="20"/>
      <c r="D28" s="20"/>
      <c r="E28" s="20"/>
      <c r="F28" s="20"/>
      <c r="G28" s="20"/>
      <c r="H28" s="20"/>
      <c r="I28" s="20"/>
      <c r="J28" s="20"/>
      <c r="K28" s="20"/>
      <c r="L28" s="2"/>
      <c r="M28" s="31" t="s">
        <v>4</v>
      </c>
      <c r="N28" s="31"/>
      <c r="O28" s="31"/>
      <c r="P28" s="31"/>
      <c r="Q28" s="2"/>
      <c r="S28" s="2"/>
      <c r="T28" s="20" t="s">
        <v>33</v>
      </c>
      <c r="U28" s="20"/>
      <c r="V28" s="20"/>
      <c r="W28" s="20"/>
      <c r="X28" s="20"/>
      <c r="Y28" s="20"/>
      <c r="Z28" s="20"/>
      <c r="AA28" s="20"/>
      <c r="AB28" s="20"/>
      <c r="AC28" s="20"/>
      <c r="AD28" s="2"/>
      <c r="AE28" s="31" t="s">
        <v>4</v>
      </c>
      <c r="AF28" s="31"/>
      <c r="AG28" s="31"/>
      <c r="AH28" s="31"/>
      <c r="AI28" s="2"/>
      <c r="AK28" s="2"/>
      <c r="AL28" s="20" t="s">
        <v>34</v>
      </c>
      <c r="AM28" s="20"/>
      <c r="AN28" s="20"/>
      <c r="AO28" s="20"/>
      <c r="AP28" s="20"/>
      <c r="AQ28" s="20"/>
      <c r="AR28" s="20"/>
      <c r="AS28" s="20"/>
      <c r="AT28" s="20"/>
      <c r="AU28" s="20"/>
      <c r="AV28" s="2"/>
      <c r="AW28" s="31" t="s">
        <v>4</v>
      </c>
      <c r="AX28" s="31"/>
      <c r="AY28" s="31"/>
      <c r="AZ28" s="31"/>
      <c r="BA28" s="2"/>
      <c r="BC28" s="2"/>
      <c r="BD28" s="20" t="s">
        <v>35</v>
      </c>
      <c r="BE28" s="20"/>
      <c r="BF28" s="20"/>
      <c r="BG28" s="20"/>
      <c r="BH28" s="20"/>
      <c r="BI28" s="20"/>
      <c r="BJ28" s="20"/>
      <c r="BK28" s="20"/>
      <c r="BL28" s="20"/>
      <c r="BM28" s="20"/>
      <c r="BN28" s="2"/>
      <c r="BO28" s="31" t="s">
        <v>4</v>
      </c>
      <c r="BP28" s="31"/>
      <c r="BQ28" s="31"/>
      <c r="BR28" s="31"/>
      <c r="BS28" s="2"/>
    </row>
    <row r="29" spans="1:71" ht="16.95" customHeight="1" x14ac:dyDescent="0.3">
      <c r="A29" s="2"/>
      <c r="B29" s="20" t="s">
        <v>36</v>
      </c>
      <c r="C29" s="20"/>
      <c r="D29" s="20"/>
      <c r="E29" s="20"/>
      <c r="F29" s="20"/>
      <c r="G29" s="20"/>
      <c r="H29" s="20"/>
      <c r="I29" s="20"/>
      <c r="J29" s="20"/>
      <c r="K29" s="20"/>
      <c r="L29" s="2"/>
      <c r="M29" s="31" t="s">
        <v>4</v>
      </c>
      <c r="N29" s="31"/>
      <c r="O29" s="31"/>
      <c r="P29" s="31"/>
      <c r="Q29" s="2"/>
      <c r="S29" s="2"/>
      <c r="T29" s="20" t="s">
        <v>37</v>
      </c>
      <c r="U29" s="20"/>
      <c r="V29" s="20"/>
      <c r="W29" s="20"/>
      <c r="X29" s="20"/>
      <c r="Y29" s="20"/>
      <c r="Z29" s="20"/>
      <c r="AA29" s="20"/>
      <c r="AB29" s="20"/>
      <c r="AC29" s="20"/>
      <c r="AD29" s="2"/>
      <c r="AE29" s="31" t="s">
        <v>4</v>
      </c>
      <c r="AF29" s="31"/>
      <c r="AG29" s="31"/>
      <c r="AH29" s="31"/>
      <c r="AI29" s="2"/>
      <c r="AK29" s="2"/>
      <c r="AL29" s="20" t="s">
        <v>38</v>
      </c>
      <c r="AM29" s="20"/>
      <c r="AN29" s="20"/>
      <c r="AO29" s="20"/>
      <c r="AP29" s="20"/>
      <c r="AQ29" s="20"/>
      <c r="AR29" s="20"/>
      <c r="AS29" s="20"/>
      <c r="AT29" s="20"/>
      <c r="AU29" s="20"/>
      <c r="AV29" s="2"/>
      <c r="AW29" s="31" t="s">
        <v>4</v>
      </c>
      <c r="AX29" s="31"/>
      <c r="AY29" s="31"/>
      <c r="AZ29" s="31"/>
      <c r="BA29" s="2"/>
      <c r="BC29" s="2"/>
      <c r="BD29" s="20" t="s">
        <v>39</v>
      </c>
      <c r="BE29" s="20"/>
      <c r="BF29" s="20"/>
      <c r="BG29" s="20"/>
      <c r="BH29" s="20"/>
      <c r="BI29" s="20"/>
      <c r="BJ29" s="20"/>
      <c r="BK29" s="20"/>
      <c r="BL29" s="20"/>
      <c r="BM29" s="20"/>
      <c r="BN29" s="2"/>
      <c r="BO29" s="31" t="s">
        <v>4</v>
      </c>
      <c r="BP29" s="31"/>
      <c r="BQ29" s="31"/>
      <c r="BR29" s="31"/>
      <c r="BS29" s="2"/>
    </row>
    <row r="30" spans="1:71" ht="16.95" customHeight="1" x14ac:dyDescent="0.3">
      <c r="A30" s="2"/>
      <c r="B30" s="20" t="s">
        <v>40</v>
      </c>
      <c r="C30" s="20"/>
      <c r="D30" s="20"/>
      <c r="E30" s="20"/>
      <c r="F30" s="20"/>
      <c r="G30" s="20"/>
      <c r="H30" s="20"/>
      <c r="I30" s="20"/>
      <c r="J30" s="20"/>
      <c r="K30" s="20"/>
      <c r="L30" s="2"/>
      <c r="M30" s="31" t="s">
        <v>4</v>
      </c>
      <c r="N30" s="31"/>
      <c r="O30" s="31"/>
      <c r="P30" s="31"/>
      <c r="Q30" s="2"/>
      <c r="S30" s="2"/>
      <c r="T30" s="20" t="s">
        <v>41</v>
      </c>
      <c r="U30" s="20"/>
      <c r="V30" s="20"/>
      <c r="W30" s="20"/>
      <c r="X30" s="20"/>
      <c r="Y30" s="20"/>
      <c r="Z30" s="20"/>
      <c r="AA30" s="20"/>
      <c r="AB30" s="20"/>
      <c r="AC30" s="20"/>
      <c r="AD30" s="2"/>
      <c r="AE30" s="31" t="s">
        <v>4</v>
      </c>
      <c r="AF30" s="31"/>
      <c r="AG30" s="31"/>
      <c r="AH30" s="31"/>
      <c r="AI30" s="2"/>
      <c r="AK30" s="2"/>
      <c r="AL30" s="20" t="s">
        <v>42</v>
      </c>
      <c r="AM30" s="20"/>
      <c r="AN30" s="20"/>
      <c r="AO30" s="20"/>
      <c r="AP30" s="20"/>
      <c r="AQ30" s="20"/>
      <c r="AR30" s="20"/>
      <c r="AS30" s="20"/>
      <c r="AT30" s="20"/>
      <c r="AU30" s="20"/>
      <c r="AV30" s="2"/>
      <c r="AW30" s="31" t="s">
        <v>4</v>
      </c>
      <c r="AX30" s="31"/>
      <c r="AY30" s="31"/>
      <c r="AZ30" s="31"/>
      <c r="BA30" s="2"/>
      <c r="BC30" s="2"/>
      <c r="BD30" s="20" t="s">
        <v>43</v>
      </c>
      <c r="BE30" s="20"/>
      <c r="BF30" s="20"/>
      <c r="BG30" s="20"/>
      <c r="BH30" s="20"/>
      <c r="BI30" s="20"/>
      <c r="BJ30" s="20"/>
      <c r="BK30" s="20"/>
      <c r="BL30" s="20"/>
      <c r="BM30" s="20"/>
      <c r="BN30" s="2"/>
      <c r="BO30" s="31" t="s">
        <v>4</v>
      </c>
      <c r="BP30" s="31"/>
      <c r="BQ30" s="31"/>
      <c r="BR30" s="31"/>
      <c r="BS30" s="2"/>
    </row>
    <row r="31" spans="1:71" ht="16.95" customHeight="1" x14ac:dyDescent="0.3">
      <c r="A31" s="2"/>
      <c r="B31" s="20" t="s">
        <v>44</v>
      </c>
      <c r="C31" s="20"/>
      <c r="D31" s="20"/>
      <c r="E31" s="20"/>
      <c r="F31" s="20"/>
      <c r="G31" s="20"/>
      <c r="H31" s="20"/>
      <c r="I31" s="20"/>
      <c r="J31" s="20"/>
      <c r="K31" s="20"/>
      <c r="L31" s="2"/>
      <c r="M31" s="31" t="s">
        <v>4</v>
      </c>
      <c r="N31" s="31"/>
      <c r="O31" s="31"/>
      <c r="P31" s="31"/>
      <c r="Q31" s="2"/>
      <c r="S31" s="2"/>
      <c r="T31" s="20" t="s">
        <v>45</v>
      </c>
      <c r="U31" s="20"/>
      <c r="V31" s="20"/>
      <c r="W31" s="20"/>
      <c r="X31" s="20"/>
      <c r="Y31" s="20"/>
      <c r="Z31" s="20"/>
      <c r="AA31" s="20"/>
      <c r="AB31" s="20"/>
      <c r="AC31" s="20"/>
      <c r="AD31" s="2"/>
      <c r="AE31" s="31" t="s">
        <v>4</v>
      </c>
      <c r="AF31" s="31"/>
      <c r="AG31" s="31"/>
      <c r="AH31" s="31"/>
      <c r="AI31" s="2"/>
      <c r="AK31" s="2"/>
      <c r="AL31" s="20" t="s">
        <v>46</v>
      </c>
      <c r="AM31" s="20"/>
      <c r="AN31" s="20"/>
      <c r="AO31" s="20"/>
      <c r="AP31" s="20"/>
      <c r="AQ31" s="20"/>
      <c r="AR31" s="20"/>
      <c r="AS31" s="20"/>
      <c r="AT31" s="20"/>
      <c r="AU31" s="20"/>
      <c r="AV31" s="2"/>
      <c r="AW31" s="31" t="s">
        <v>4</v>
      </c>
      <c r="AX31" s="31"/>
      <c r="AY31" s="31"/>
      <c r="AZ31" s="31"/>
      <c r="BA31" s="2"/>
      <c r="BC31" s="2"/>
      <c r="BD31" s="20" t="s">
        <v>47</v>
      </c>
      <c r="BE31" s="20"/>
      <c r="BF31" s="20"/>
      <c r="BG31" s="20"/>
      <c r="BH31" s="20"/>
      <c r="BI31" s="20"/>
      <c r="BJ31" s="20"/>
      <c r="BK31" s="20"/>
      <c r="BL31" s="20"/>
      <c r="BM31" s="20"/>
      <c r="BN31" s="2"/>
      <c r="BO31" s="31" t="s">
        <v>4</v>
      </c>
      <c r="BP31" s="31"/>
      <c r="BQ31" s="31"/>
      <c r="BR31" s="31"/>
      <c r="BS31" s="2"/>
    </row>
    <row r="32" spans="1:71" ht="16.95" customHeight="1" x14ac:dyDescent="0.3">
      <c r="A32" s="2"/>
      <c r="B32" s="20" t="s">
        <v>48</v>
      </c>
      <c r="C32" s="20"/>
      <c r="D32" s="20"/>
      <c r="E32" s="20"/>
      <c r="F32" s="20"/>
      <c r="G32" s="20"/>
      <c r="H32" s="20"/>
      <c r="I32" s="20"/>
      <c r="J32" s="20"/>
      <c r="K32" s="20"/>
      <c r="L32" s="2"/>
      <c r="M32" s="31" t="s">
        <v>4</v>
      </c>
      <c r="N32" s="31"/>
      <c r="O32" s="31"/>
      <c r="P32" s="31"/>
      <c r="Q32" s="2"/>
      <c r="S32" s="2"/>
      <c r="T32" s="20" t="s">
        <v>49</v>
      </c>
      <c r="U32" s="20"/>
      <c r="V32" s="20"/>
      <c r="W32" s="20"/>
      <c r="X32" s="20"/>
      <c r="Y32" s="20"/>
      <c r="Z32" s="20"/>
      <c r="AA32" s="20"/>
      <c r="AB32" s="20"/>
      <c r="AC32" s="20"/>
      <c r="AD32" s="2"/>
      <c r="AE32" s="31" t="s">
        <v>4</v>
      </c>
      <c r="AF32" s="31"/>
      <c r="AG32" s="31"/>
      <c r="AH32" s="31"/>
      <c r="AI32" s="2"/>
      <c r="AK32" s="2"/>
      <c r="AL32" s="20" t="s">
        <v>50</v>
      </c>
      <c r="AM32" s="20"/>
      <c r="AN32" s="20"/>
      <c r="AO32" s="20"/>
      <c r="AP32" s="20"/>
      <c r="AQ32" s="20"/>
      <c r="AR32" s="20"/>
      <c r="AS32" s="20"/>
      <c r="AT32" s="20"/>
      <c r="AU32" s="20"/>
      <c r="AV32" s="2"/>
      <c r="AW32" s="31" t="s">
        <v>4</v>
      </c>
      <c r="AX32" s="31"/>
      <c r="AY32" s="31"/>
      <c r="AZ32" s="31"/>
      <c r="BA32" s="2"/>
      <c r="BC32" s="2"/>
      <c r="BD32" s="20" t="s">
        <v>51</v>
      </c>
      <c r="BE32" s="20"/>
      <c r="BF32" s="20"/>
      <c r="BG32" s="20"/>
      <c r="BH32" s="20"/>
      <c r="BI32" s="20"/>
      <c r="BJ32" s="20"/>
      <c r="BK32" s="20"/>
      <c r="BL32" s="20"/>
      <c r="BM32" s="20"/>
      <c r="BN32" s="2"/>
      <c r="BO32" s="31" t="s">
        <v>4</v>
      </c>
      <c r="BP32" s="31"/>
      <c r="BQ32" s="31"/>
      <c r="BR32" s="31"/>
      <c r="BS32" s="2"/>
    </row>
    <row r="33" spans="1:71" ht="16.95" customHeight="1" x14ac:dyDescent="0.3">
      <c r="A33" s="2"/>
      <c r="B33" s="20" t="s">
        <v>52</v>
      </c>
      <c r="C33" s="20"/>
      <c r="D33" s="20"/>
      <c r="E33" s="20"/>
      <c r="F33" s="20"/>
      <c r="G33" s="20"/>
      <c r="H33" s="20"/>
      <c r="I33" s="20"/>
      <c r="J33" s="20"/>
      <c r="K33" s="20"/>
      <c r="L33" s="2"/>
      <c r="M33" s="30">
        <f>COUNTIFS(M23:M32,"&gt;0")</f>
        <v>0</v>
      </c>
      <c r="N33" s="30"/>
      <c r="O33" s="30"/>
      <c r="P33" s="30"/>
      <c r="Q33" s="2"/>
      <c r="S33" s="2"/>
      <c r="T33" s="20" t="s">
        <v>52</v>
      </c>
      <c r="U33" s="20"/>
      <c r="V33" s="20"/>
      <c r="W33" s="20"/>
      <c r="X33" s="20"/>
      <c r="Y33" s="20"/>
      <c r="Z33" s="20"/>
      <c r="AA33" s="20"/>
      <c r="AB33" s="20"/>
      <c r="AC33" s="20"/>
      <c r="AD33" s="2"/>
      <c r="AE33" s="30">
        <f>COUNTIFS(AE23:AE32,"&gt;0")</f>
        <v>0</v>
      </c>
      <c r="AF33" s="30"/>
      <c r="AG33" s="30"/>
      <c r="AH33" s="30"/>
      <c r="AI33" s="2"/>
      <c r="AK33" s="2"/>
      <c r="AL33" s="20" t="s">
        <v>52</v>
      </c>
      <c r="AM33" s="20"/>
      <c r="AN33" s="20"/>
      <c r="AO33" s="20"/>
      <c r="AP33" s="20"/>
      <c r="AQ33" s="20"/>
      <c r="AR33" s="20"/>
      <c r="AS33" s="20"/>
      <c r="AT33" s="20"/>
      <c r="AU33" s="20"/>
      <c r="AV33" s="2"/>
      <c r="AW33" s="30">
        <f>COUNTIFS(AW23:AW32,"&gt;0")</f>
        <v>0</v>
      </c>
      <c r="AX33" s="30"/>
      <c r="AY33" s="30"/>
      <c r="AZ33" s="30"/>
      <c r="BA33" s="2"/>
      <c r="BC33" s="2"/>
      <c r="BD33" s="20" t="s">
        <v>52</v>
      </c>
      <c r="BE33" s="20"/>
      <c r="BF33" s="20"/>
      <c r="BG33" s="20"/>
      <c r="BH33" s="20"/>
      <c r="BI33" s="20"/>
      <c r="BJ33" s="20"/>
      <c r="BK33" s="20"/>
      <c r="BL33" s="20"/>
      <c r="BM33" s="20"/>
      <c r="BN33" s="4"/>
      <c r="BO33" s="30">
        <f>COUNTIFS(BO23:BO32,"&gt;0")</f>
        <v>0</v>
      </c>
      <c r="BP33" s="30"/>
      <c r="BQ33" s="30"/>
      <c r="BR33" s="30"/>
      <c r="BS33" s="2"/>
    </row>
    <row r="34" spans="1:71" ht="16.95" customHeight="1" x14ac:dyDescent="0.3">
      <c r="A34" s="2"/>
      <c r="B34" s="20" t="s">
        <v>53</v>
      </c>
      <c r="C34" s="20"/>
      <c r="D34" s="20"/>
      <c r="E34" s="20"/>
      <c r="F34" s="20"/>
      <c r="G34" s="20"/>
      <c r="H34" s="20"/>
      <c r="I34" s="20"/>
      <c r="J34" s="20"/>
      <c r="K34" s="20"/>
      <c r="L34" s="2"/>
      <c r="M34" s="33">
        <f>SUM(M23:P32)</f>
        <v>0</v>
      </c>
      <c r="N34" s="33"/>
      <c r="O34" s="33"/>
      <c r="P34" s="33"/>
      <c r="Q34" s="2"/>
      <c r="S34" s="2"/>
      <c r="T34" s="20" t="s">
        <v>53</v>
      </c>
      <c r="U34" s="20"/>
      <c r="V34" s="20"/>
      <c r="W34" s="20"/>
      <c r="X34" s="20"/>
      <c r="Y34" s="20"/>
      <c r="Z34" s="20"/>
      <c r="AA34" s="20"/>
      <c r="AB34" s="20"/>
      <c r="AC34" s="20"/>
      <c r="AD34" s="2"/>
      <c r="AE34" s="33">
        <f>SUM(AE23:AH32)</f>
        <v>0</v>
      </c>
      <c r="AF34" s="33"/>
      <c r="AG34" s="33"/>
      <c r="AH34" s="33"/>
      <c r="AI34" s="2"/>
      <c r="AK34" s="2"/>
      <c r="AL34" s="20" t="s">
        <v>53</v>
      </c>
      <c r="AM34" s="20"/>
      <c r="AN34" s="20"/>
      <c r="AO34" s="20"/>
      <c r="AP34" s="20"/>
      <c r="AQ34" s="20"/>
      <c r="AR34" s="20"/>
      <c r="AS34" s="20"/>
      <c r="AT34" s="20"/>
      <c r="AU34" s="20"/>
      <c r="AV34" s="2"/>
      <c r="AW34" s="33">
        <f>SUM(AW23:AZ32)</f>
        <v>0</v>
      </c>
      <c r="AX34" s="33"/>
      <c r="AY34" s="33"/>
      <c r="AZ34" s="33"/>
      <c r="BA34" s="2"/>
      <c r="BC34" s="2"/>
      <c r="BD34" s="20" t="s">
        <v>53</v>
      </c>
      <c r="BE34" s="20"/>
      <c r="BF34" s="20"/>
      <c r="BG34" s="20"/>
      <c r="BH34" s="20"/>
      <c r="BI34" s="20"/>
      <c r="BJ34" s="20"/>
      <c r="BK34" s="20"/>
      <c r="BL34" s="20"/>
      <c r="BM34" s="20"/>
      <c r="BN34" s="4"/>
      <c r="BO34" s="33">
        <f>SUM(BO23:BR32)</f>
        <v>0</v>
      </c>
      <c r="BP34" s="33"/>
      <c r="BQ34" s="33"/>
      <c r="BR34" s="33"/>
      <c r="BS34" s="2"/>
    </row>
    <row r="35" spans="1:71" ht="6" customHeight="1" x14ac:dyDescent="0.3">
      <c r="A35" s="2"/>
      <c r="B35" s="3"/>
      <c r="C35" s="3"/>
      <c r="D35" s="3"/>
      <c r="E35" s="3"/>
      <c r="F35" s="3"/>
      <c r="G35" s="3"/>
      <c r="H35" s="3"/>
      <c r="I35" s="3"/>
      <c r="J35" s="3"/>
      <c r="K35" s="3"/>
      <c r="L35" s="2"/>
      <c r="M35" s="7"/>
      <c r="N35" s="7"/>
      <c r="O35" s="7"/>
      <c r="P35" s="7"/>
      <c r="Q35" s="2"/>
      <c r="S35" s="2"/>
      <c r="T35" s="3"/>
      <c r="U35" s="3"/>
      <c r="V35" s="3"/>
      <c r="W35" s="3"/>
      <c r="X35" s="3"/>
      <c r="Y35" s="3"/>
      <c r="Z35" s="3"/>
      <c r="AA35" s="3"/>
      <c r="AB35" s="3"/>
      <c r="AC35" s="3"/>
      <c r="AD35" s="2"/>
      <c r="AE35" s="7"/>
      <c r="AF35" s="7"/>
      <c r="AG35" s="7"/>
      <c r="AH35" s="7"/>
      <c r="AI35" s="2"/>
      <c r="AK35" s="2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2"/>
      <c r="AW35" s="7"/>
      <c r="AX35" s="7"/>
      <c r="AY35" s="7"/>
      <c r="AZ35" s="7"/>
      <c r="BA35" s="2"/>
      <c r="BC35" s="2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4"/>
      <c r="BO35" s="7"/>
      <c r="BP35" s="7"/>
      <c r="BQ35" s="7"/>
      <c r="BR35" s="7"/>
      <c r="BS35" s="2"/>
    </row>
    <row r="36" spans="1:71" ht="10.199999999999999" customHeight="1" x14ac:dyDescent="0.3"/>
    <row r="37" spans="1:71" s="1" customFormat="1" ht="10.199999999999999" customHeight="1" x14ac:dyDescent="0.3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  <c r="BS37" s="4"/>
    </row>
    <row r="38" spans="1:71" s="1" customFormat="1" ht="16.95" customHeight="1" x14ac:dyDescent="0.3">
      <c r="A38" s="4"/>
      <c r="B38" s="18" t="s">
        <v>54</v>
      </c>
      <c r="C38" s="18"/>
      <c r="D38" s="18"/>
      <c r="E38" s="18"/>
      <c r="F38" s="18"/>
      <c r="G38" s="18"/>
      <c r="H38" s="18"/>
      <c r="I38" s="18"/>
      <c r="J38" s="18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  <c r="AA38" s="18"/>
      <c r="AB38" s="18"/>
      <c r="AC38" s="18"/>
      <c r="AD38" s="18"/>
      <c r="AE38" s="18"/>
      <c r="AF38" s="18"/>
      <c r="AG38" s="18"/>
      <c r="AH38" s="18"/>
      <c r="AI38" s="18"/>
      <c r="AJ38" s="18"/>
      <c r="AK38" s="18"/>
      <c r="AL38" s="18"/>
      <c r="AM38" s="18"/>
      <c r="AN38" s="18"/>
      <c r="AO38" s="18"/>
      <c r="AP38" s="18"/>
      <c r="AQ38" s="18"/>
      <c r="AR38" s="18"/>
      <c r="AS38" s="18"/>
      <c r="AT38" s="18"/>
      <c r="AU38" s="18"/>
      <c r="AV38" s="18"/>
      <c r="AW38" s="18"/>
      <c r="AX38" s="18"/>
      <c r="AY38" s="18"/>
      <c r="AZ38" s="18"/>
      <c r="BA38" s="18"/>
      <c r="BB38" s="18"/>
      <c r="BC38" s="18"/>
      <c r="BD38" s="18"/>
      <c r="BE38" s="18"/>
      <c r="BF38" s="18"/>
      <c r="BG38" s="18"/>
      <c r="BH38" s="18"/>
      <c r="BI38" s="18"/>
      <c r="BJ38" s="18"/>
      <c r="BK38" s="18"/>
      <c r="BL38" s="18"/>
      <c r="BM38" s="18"/>
      <c r="BN38" s="18"/>
      <c r="BO38" s="18"/>
      <c r="BP38" s="18"/>
      <c r="BQ38" s="18"/>
      <c r="BR38" s="18"/>
      <c r="BS38" s="4"/>
    </row>
    <row r="39" spans="1:71" s="1" customFormat="1" ht="10.199999999999999" customHeight="1" x14ac:dyDescent="0.3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4"/>
      <c r="BR39" s="4"/>
      <c r="BS39" s="4"/>
    </row>
    <row r="40" spans="1:71" s="1" customFormat="1" ht="16.95" customHeight="1" x14ac:dyDescent="0.3">
      <c r="A40" s="4"/>
      <c r="B40" s="20" t="s">
        <v>55</v>
      </c>
      <c r="C40" s="20"/>
      <c r="D40" s="20"/>
      <c r="E40" s="20"/>
      <c r="F40" s="20"/>
      <c r="G40" s="20"/>
      <c r="H40" s="20"/>
      <c r="I40" s="20"/>
      <c r="J40" s="20"/>
      <c r="K40" s="20"/>
      <c r="L40" s="20"/>
      <c r="M40" s="20"/>
      <c r="N40" s="20"/>
      <c r="O40" s="20"/>
      <c r="P40" s="20"/>
      <c r="Q40" s="20"/>
      <c r="R40" s="20"/>
      <c r="S40" s="20"/>
      <c r="T40" s="20"/>
      <c r="U40" s="20"/>
      <c r="V40" s="20"/>
      <c r="W40" s="20"/>
      <c r="X40" s="20"/>
      <c r="Y40" s="20"/>
      <c r="Z40" s="20"/>
      <c r="AA40" s="20"/>
      <c r="AB40" s="20"/>
      <c r="AC40" s="20"/>
      <c r="AD40" s="4"/>
      <c r="AE40" s="4"/>
      <c r="AF40" s="4"/>
      <c r="AG40" s="4"/>
      <c r="AH40" s="4"/>
      <c r="AI40" s="4"/>
      <c r="AJ40" s="4"/>
      <c r="AK40" s="4"/>
      <c r="AL40" s="4"/>
      <c r="AM40" s="5" t="s">
        <v>4</v>
      </c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 t="s">
        <v>56</v>
      </c>
      <c r="AZ40" s="4"/>
      <c r="BA40" s="16" t="s">
        <v>57</v>
      </c>
      <c r="BB40" s="16"/>
      <c r="BC40" s="16"/>
      <c r="BD40" s="16"/>
      <c r="BE40" s="16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4"/>
    </row>
    <row r="41" spans="1:71" s="1" customFormat="1" ht="10.199999999999999" customHeight="1" x14ac:dyDescent="0.3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  <c r="BO41" s="4"/>
      <c r="BP41" s="4"/>
      <c r="BQ41" s="4"/>
      <c r="BR41" s="4"/>
      <c r="BS41" s="4"/>
    </row>
    <row r="42" spans="1:71" s="1" customFormat="1" ht="16.95" customHeight="1" x14ac:dyDescent="0.3">
      <c r="A42" s="4"/>
      <c r="B42" s="20" t="s">
        <v>58</v>
      </c>
      <c r="C42" s="20"/>
      <c r="D42" s="20"/>
      <c r="E42" s="20"/>
      <c r="F42" s="20"/>
      <c r="G42" s="20"/>
      <c r="H42" s="20"/>
      <c r="I42" s="20"/>
      <c r="J42" s="20"/>
      <c r="K42" s="20"/>
      <c r="L42" s="20"/>
      <c r="M42" s="20"/>
      <c r="N42" s="15">
        <f>IF(P88=0,BG82,0)</f>
        <v>0</v>
      </c>
      <c r="O42" s="15"/>
      <c r="P42" s="15"/>
      <c r="Q42" s="19" t="s">
        <v>59</v>
      </c>
      <c r="R42" s="19"/>
      <c r="S42" s="19"/>
      <c r="T42" s="19"/>
      <c r="U42" s="15">
        <f>IF(P88=0,P83,0)</f>
        <v>1</v>
      </c>
      <c r="V42" s="15"/>
      <c r="W42" s="15"/>
      <c r="X42" s="15"/>
      <c r="Y42" s="4" t="s">
        <v>60</v>
      </c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 t="s">
        <v>56</v>
      </c>
      <c r="AZ42" s="4"/>
      <c r="BA42" s="15">
        <f>IF(P88=1,0,AA12+AA14)</f>
        <v>0</v>
      </c>
      <c r="BB42" s="15"/>
      <c r="BC42" s="15"/>
      <c r="BD42" s="15"/>
      <c r="BE42" s="15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  <c r="BR42" s="4"/>
      <c r="BS42" s="4"/>
    </row>
    <row r="43" spans="1:71" ht="10.199999999999999" customHeight="1" x14ac:dyDescent="0.3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4"/>
      <c r="AQ43" s="4"/>
      <c r="AR43" s="4"/>
      <c r="AS43" s="4"/>
      <c r="AT43" s="4"/>
      <c r="AU43" s="4"/>
      <c r="AV43" s="4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</row>
    <row r="44" spans="1:71" ht="10.199999999999999" customHeight="1" x14ac:dyDescent="0.3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4"/>
      <c r="AQ44" s="4"/>
      <c r="AR44" s="4"/>
      <c r="AS44" s="4"/>
      <c r="AT44" s="4"/>
      <c r="AU44" s="4"/>
      <c r="AV44" s="4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</row>
    <row r="45" spans="1:71" s="1" customFormat="1" ht="16.95" customHeight="1" x14ac:dyDescent="0.3">
      <c r="A45" s="4"/>
      <c r="B45" s="17" t="s">
        <v>61</v>
      </c>
      <c r="C45" s="17"/>
      <c r="D45" s="17"/>
      <c r="E45" s="17"/>
      <c r="F45" s="17"/>
      <c r="G45" s="17"/>
      <c r="H45" s="17"/>
      <c r="I45" s="17"/>
      <c r="J45" s="17"/>
      <c r="K45" s="17"/>
      <c r="L45" s="17"/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7"/>
      <c r="X45" s="17"/>
      <c r="Y45" s="17"/>
      <c r="Z45" s="17"/>
      <c r="AA45" s="17"/>
      <c r="AB45" s="17"/>
      <c r="AC45" s="17"/>
      <c r="AD45" s="17"/>
      <c r="AE45" s="17"/>
      <c r="AF45" s="17"/>
      <c r="AG45" s="17"/>
      <c r="AH45" s="17"/>
      <c r="AI45" s="17"/>
      <c r="AJ45" s="17"/>
      <c r="AK45" s="17"/>
      <c r="AL45" s="17"/>
      <c r="AM45" s="17"/>
      <c r="AN45" s="17"/>
      <c r="AO45" s="17"/>
      <c r="AP45" s="17"/>
      <c r="AQ45" s="17"/>
      <c r="AR45" s="17"/>
      <c r="AS45" s="17"/>
      <c r="AT45" s="17"/>
      <c r="AU45" s="17"/>
      <c r="AV45" s="17"/>
      <c r="AW45" s="4"/>
      <c r="AX45" s="4"/>
      <c r="AY45" s="4" t="s">
        <v>56</v>
      </c>
      <c r="AZ45" s="4"/>
      <c r="BA45" s="16" t="s">
        <v>57</v>
      </c>
      <c r="BB45" s="16"/>
      <c r="BC45" s="16"/>
      <c r="BD45" s="16"/>
      <c r="BE45" s="16"/>
      <c r="BF45" s="4"/>
      <c r="BG45" s="4"/>
      <c r="BH45" s="4"/>
      <c r="BI45" s="4"/>
      <c r="BJ45" s="4"/>
      <c r="BK45" s="4"/>
      <c r="BL45" s="4"/>
      <c r="BM45" s="4"/>
      <c r="BN45" s="4"/>
      <c r="BO45" s="4"/>
      <c r="BP45" s="4"/>
      <c r="BQ45" s="4"/>
      <c r="BR45" s="4"/>
      <c r="BS45" s="4"/>
    </row>
    <row r="46" spans="1:71" ht="10.199999999999999" customHeight="1" x14ac:dyDescent="0.3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4"/>
      <c r="AQ46" s="4"/>
      <c r="AR46" s="4"/>
      <c r="AS46" s="4"/>
      <c r="AT46" s="4"/>
      <c r="AU46" s="4"/>
      <c r="AV46" s="4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</row>
    <row r="47" spans="1:71" s="1" customFormat="1" ht="16.95" customHeight="1" x14ac:dyDescent="0.3">
      <c r="A47" s="4"/>
      <c r="B47" s="6" t="s">
        <v>62</v>
      </c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15">
        <f>IF(P89=0,0,(IF(P88=1,Z81,0)))</f>
        <v>0</v>
      </c>
      <c r="O47" s="15"/>
      <c r="P47" s="15"/>
      <c r="Q47" s="15"/>
      <c r="R47" s="15"/>
      <c r="S47" s="8"/>
      <c r="T47" s="8"/>
      <c r="U47" s="8"/>
      <c r="V47" s="8"/>
      <c r="W47" s="8"/>
      <c r="X47" s="15">
        <f>IF(P89=1,0,(IF(P88=1,AK81,0)))</f>
        <v>0</v>
      </c>
      <c r="Y47" s="15"/>
      <c r="Z47" s="15"/>
      <c r="AA47" s="15"/>
      <c r="AB47" s="15"/>
      <c r="AC47" s="4"/>
      <c r="AD47" s="4"/>
      <c r="AE47" s="4" t="s">
        <v>63</v>
      </c>
      <c r="AF47" s="4"/>
      <c r="AG47" s="4"/>
      <c r="AH47" s="15">
        <f>IF(P88=1,BG81,0)</f>
        <v>0</v>
      </c>
      <c r="AI47" s="15"/>
      <c r="AJ47" s="4"/>
      <c r="AK47" s="16" t="s">
        <v>64</v>
      </c>
      <c r="AL47" s="16"/>
      <c r="AM47" s="16"/>
      <c r="AN47" s="15">
        <f>IF(P88=1,P83,0)</f>
        <v>0</v>
      </c>
      <c r="AO47" s="15"/>
      <c r="AP47" s="15"/>
      <c r="AQ47" s="15"/>
      <c r="AR47" s="4" t="s">
        <v>65</v>
      </c>
      <c r="AS47" s="4" t="s">
        <v>66</v>
      </c>
      <c r="AT47" s="4"/>
      <c r="AU47" s="4"/>
      <c r="AV47" s="4"/>
      <c r="AW47" s="4"/>
      <c r="AX47" s="4"/>
      <c r="AY47" s="4" t="s">
        <v>56</v>
      </c>
      <c r="AZ47" s="4"/>
      <c r="BA47" s="15">
        <f>IF(P88=0,0,AA12+AA14)</f>
        <v>0</v>
      </c>
      <c r="BB47" s="15"/>
      <c r="BC47" s="15"/>
      <c r="BD47" s="15"/>
      <c r="BE47" s="15"/>
      <c r="BF47" s="4"/>
      <c r="BG47" s="4"/>
      <c r="BH47" s="4"/>
      <c r="BI47" s="4"/>
      <c r="BJ47" s="4"/>
      <c r="BK47" s="4"/>
      <c r="BL47" s="4"/>
      <c r="BM47" s="4"/>
      <c r="BN47" s="4"/>
      <c r="BO47" s="4"/>
      <c r="BP47" s="4"/>
      <c r="BQ47" s="4"/>
      <c r="BR47" s="4"/>
      <c r="BS47" s="4"/>
    </row>
    <row r="48" spans="1:71" ht="10.199999999999999" customHeight="1" x14ac:dyDescent="0.3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</row>
    <row r="49" spans="1:71" ht="10.199999999999999" customHeight="1" x14ac:dyDescent="0.3"/>
    <row r="50" spans="1:71" ht="10.199999999999999" customHeight="1" x14ac:dyDescent="0.3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</row>
    <row r="51" spans="1:71" ht="16.95" customHeight="1" x14ac:dyDescent="0.3">
      <c r="A51" s="2"/>
      <c r="B51" s="18" t="s">
        <v>67</v>
      </c>
      <c r="C51" s="18"/>
      <c r="D51" s="18"/>
      <c r="E51" s="18"/>
      <c r="F51" s="18"/>
      <c r="G51" s="18"/>
      <c r="H51" s="18"/>
      <c r="I51" s="18"/>
      <c r="J51" s="18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  <c r="AA51" s="18"/>
      <c r="AB51" s="18"/>
      <c r="AC51" s="18"/>
      <c r="AD51" s="18"/>
      <c r="AE51" s="18"/>
      <c r="AF51" s="18"/>
      <c r="AG51" s="18"/>
      <c r="AH51" s="18"/>
      <c r="AI51" s="18"/>
      <c r="AJ51" s="18"/>
      <c r="AK51" s="18"/>
      <c r="AL51" s="18"/>
      <c r="AM51" s="18"/>
      <c r="AN51" s="18"/>
      <c r="AO51" s="18"/>
      <c r="AP51" s="18"/>
      <c r="AQ51" s="18"/>
      <c r="AR51" s="18"/>
      <c r="AS51" s="18"/>
      <c r="AT51" s="18"/>
      <c r="AU51" s="18"/>
      <c r="AV51" s="18"/>
      <c r="AW51" s="18"/>
      <c r="AX51" s="18"/>
      <c r="AY51" s="18"/>
      <c r="AZ51" s="18"/>
      <c r="BA51" s="18"/>
      <c r="BB51" s="18"/>
      <c r="BC51" s="18"/>
      <c r="BD51" s="18"/>
      <c r="BE51" s="18"/>
      <c r="BF51" s="18"/>
      <c r="BG51" s="18"/>
      <c r="BH51" s="18"/>
      <c r="BI51" s="18"/>
      <c r="BJ51" s="18"/>
      <c r="BK51" s="18"/>
      <c r="BL51" s="18"/>
      <c r="BM51" s="18"/>
      <c r="BN51" s="18"/>
      <c r="BO51" s="18"/>
      <c r="BP51" s="18"/>
      <c r="BQ51" s="18"/>
      <c r="BR51" s="18"/>
      <c r="BS51" s="2"/>
    </row>
    <row r="52" spans="1:71" ht="10.199999999999999" customHeight="1" x14ac:dyDescent="0.3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</row>
    <row r="53" spans="1:71" s="1" customFormat="1" ht="16.95" customHeight="1" x14ac:dyDescent="0.35">
      <c r="A53" s="4"/>
      <c r="B53" s="4"/>
      <c r="C53" s="4"/>
      <c r="D53" s="4"/>
      <c r="E53" s="4"/>
      <c r="F53" s="4"/>
      <c r="G53" s="4"/>
      <c r="H53" s="4"/>
      <c r="I53" s="24" t="s">
        <v>68</v>
      </c>
      <c r="J53" s="25"/>
      <c r="K53" s="25"/>
      <c r="L53" s="25"/>
      <c r="M53" s="25"/>
      <c r="N53" s="26"/>
      <c r="O53" s="27">
        <v>2</v>
      </c>
      <c r="P53" s="28"/>
      <c r="Q53" s="28"/>
      <c r="R53" s="28"/>
      <c r="S53" s="28"/>
      <c r="T53" s="29"/>
      <c r="U53" s="27">
        <v>3</v>
      </c>
      <c r="V53" s="28"/>
      <c r="W53" s="28"/>
      <c r="X53" s="28"/>
      <c r="Y53" s="28"/>
      <c r="Z53" s="29"/>
      <c r="AA53" s="27">
        <v>4</v>
      </c>
      <c r="AB53" s="28"/>
      <c r="AC53" s="28"/>
      <c r="AD53" s="28"/>
      <c r="AE53" s="28"/>
      <c r="AF53" s="29"/>
      <c r="AG53" s="27">
        <v>5</v>
      </c>
      <c r="AH53" s="28"/>
      <c r="AI53" s="28"/>
      <c r="AJ53" s="28"/>
      <c r="AK53" s="28"/>
      <c r="AL53" s="29"/>
      <c r="AM53" s="27">
        <v>6</v>
      </c>
      <c r="AN53" s="28"/>
      <c r="AO53" s="28"/>
      <c r="AP53" s="28"/>
      <c r="AQ53" s="28"/>
      <c r="AR53" s="29"/>
      <c r="AS53" s="27">
        <v>7</v>
      </c>
      <c r="AT53" s="28"/>
      <c r="AU53" s="28"/>
      <c r="AV53" s="28"/>
      <c r="AW53" s="28"/>
      <c r="AX53" s="29"/>
      <c r="AY53" s="27">
        <v>8</v>
      </c>
      <c r="AZ53" s="28"/>
      <c r="BA53" s="28"/>
      <c r="BB53" s="28"/>
      <c r="BC53" s="28"/>
      <c r="BD53" s="29"/>
      <c r="BE53" s="21" t="s">
        <v>69</v>
      </c>
      <c r="BF53" s="22"/>
      <c r="BG53" s="22"/>
      <c r="BH53" s="22"/>
      <c r="BI53" s="22"/>
      <c r="BJ53" s="23"/>
      <c r="BK53" s="4"/>
      <c r="BL53" s="4"/>
      <c r="BM53" s="4"/>
      <c r="BN53" s="4"/>
      <c r="BO53" s="4"/>
      <c r="BP53" s="4"/>
      <c r="BQ53" s="4"/>
      <c r="BR53" s="4"/>
      <c r="BS53" s="4"/>
    </row>
    <row r="54" spans="1:71" ht="16.95" customHeight="1" x14ac:dyDescent="0.35">
      <c r="A54" s="2"/>
      <c r="B54" s="2"/>
      <c r="C54" s="2"/>
      <c r="D54" s="2"/>
      <c r="E54" s="2"/>
      <c r="F54" s="2"/>
      <c r="G54" s="2"/>
      <c r="H54" s="2"/>
      <c r="I54" s="24" t="s">
        <v>70</v>
      </c>
      <c r="J54" s="25"/>
      <c r="K54" s="25"/>
      <c r="L54" s="25"/>
      <c r="M54" s="25"/>
      <c r="N54" s="26"/>
      <c r="O54" s="27">
        <v>0.8</v>
      </c>
      <c r="P54" s="28"/>
      <c r="Q54" s="28"/>
      <c r="R54" s="28"/>
      <c r="S54" s="28"/>
      <c r="T54" s="29"/>
      <c r="U54" s="27">
        <v>0.75</v>
      </c>
      <c r="V54" s="28"/>
      <c r="W54" s="28"/>
      <c r="X54" s="28"/>
      <c r="Y54" s="28"/>
      <c r="Z54" s="29"/>
      <c r="AA54" s="27">
        <v>0.7</v>
      </c>
      <c r="AB54" s="28"/>
      <c r="AC54" s="28"/>
      <c r="AD54" s="28"/>
      <c r="AE54" s="28"/>
      <c r="AF54" s="29"/>
      <c r="AG54" s="27">
        <v>0.65</v>
      </c>
      <c r="AH54" s="28"/>
      <c r="AI54" s="28"/>
      <c r="AJ54" s="28"/>
      <c r="AK54" s="28"/>
      <c r="AL54" s="29"/>
      <c r="AM54" s="27">
        <v>0.6</v>
      </c>
      <c r="AN54" s="28"/>
      <c r="AO54" s="28"/>
      <c r="AP54" s="28"/>
      <c r="AQ54" s="28"/>
      <c r="AR54" s="29"/>
      <c r="AS54" s="27">
        <v>0.55000000000000004</v>
      </c>
      <c r="AT54" s="28"/>
      <c r="AU54" s="28"/>
      <c r="AV54" s="28"/>
      <c r="AW54" s="28"/>
      <c r="AX54" s="29"/>
      <c r="AY54" s="27">
        <v>0.5</v>
      </c>
      <c r="AZ54" s="28"/>
      <c r="BA54" s="28"/>
      <c r="BB54" s="28"/>
      <c r="BC54" s="28"/>
      <c r="BD54" s="29"/>
      <c r="BE54" s="27">
        <v>0.45</v>
      </c>
      <c r="BF54" s="22"/>
      <c r="BG54" s="22"/>
      <c r="BH54" s="22"/>
      <c r="BI54" s="22"/>
      <c r="BJ54" s="23"/>
      <c r="BK54" s="2"/>
      <c r="BL54" s="2"/>
      <c r="BM54" s="2"/>
      <c r="BN54" s="2"/>
      <c r="BO54" s="2"/>
      <c r="BP54" s="2"/>
      <c r="BQ54" s="2"/>
      <c r="BR54" s="2"/>
      <c r="BS54" s="2"/>
    </row>
    <row r="55" spans="1:71" s="1" customFormat="1" ht="16.95" customHeight="1" x14ac:dyDescent="0.3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  <c r="BK55" s="4"/>
      <c r="BL55" s="4"/>
      <c r="BM55" s="4"/>
      <c r="BN55" s="4"/>
      <c r="BO55" s="4"/>
      <c r="BP55" s="4"/>
      <c r="BQ55" s="4"/>
      <c r="BR55" s="4"/>
      <c r="BS55" s="4"/>
    </row>
    <row r="56" spans="1:71" s="1" customFormat="1" ht="10.199999999999999" customHeight="1" x14ac:dyDescent="0.3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  <c r="BK56" s="4"/>
      <c r="BL56" s="4"/>
      <c r="BM56" s="4"/>
      <c r="BN56" s="4"/>
      <c r="BO56" s="4"/>
      <c r="BP56" s="4"/>
      <c r="BQ56" s="4"/>
      <c r="BR56" s="4"/>
      <c r="BS56" s="4"/>
    </row>
    <row r="57" spans="1:71" ht="10.199999999999999" customHeight="1" x14ac:dyDescent="0.3"/>
    <row r="58" spans="1:71" ht="16.95" customHeight="1" x14ac:dyDescent="0.3">
      <c r="B58" t="s">
        <v>71</v>
      </c>
      <c r="AP58" t="s">
        <v>72</v>
      </c>
      <c r="AT58" t="s">
        <v>73</v>
      </c>
    </row>
    <row r="59" spans="1:71" ht="10.199999999999999" customHeight="1" x14ac:dyDescent="0.3"/>
    <row r="60" spans="1:71" s="12" customFormat="1" ht="10.199999999999999" customHeight="1" x14ac:dyDescent="0.3"/>
    <row r="61" spans="1:71" s="12" customFormat="1" ht="10.199999999999999" customHeight="1" x14ac:dyDescent="0.3"/>
    <row r="62" spans="1:71" s="12" customFormat="1" ht="10.199999999999999" customHeight="1" x14ac:dyDescent="0.3"/>
    <row r="63" spans="1:71" s="12" customFormat="1" ht="10.199999999999999" customHeight="1" x14ac:dyDescent="0.3"/>
    <row r="64" spans="1:71" s="12" customFormat="1" ht="10.199999999999999" customHeight="1" x14ac:dyDescent="0.3"/>
    <row r="65" spans="1:84" s="12" customFormat="1" ht="10.199999999999999" customHeight="1" x14ac:dyDescent="0.3"/>
    <row r="66" spans="1:84" s="12" customFormat="1" ht="10.199999999999999" customHeight="1" x14ac:dyDescent="0.3"/>
    <row r="67" spans="1:84" s="12" customFormat="1" ht="10.199999999999999" customHeight="1" x14ac:dyDescent="0.3"/>
    <row r="68" spans="1:84" s="12" customFormat="1" ht="10.199999999999999" customHeight="1" x14ac:dyDescent="0.3"/>
    <row r="69" spans="1:84" s="9" customFormat="1" ht="10.199999999999999" customHeight="1" x14ac:dyDescent="0.3"/>
    <row r="70" spans="1:84" s="9" customFormat="1" ht="16.95" customHeight="1" x14ac:dyDescent="0.3">
      <c r="A70" s="14"/>
      <c r="B70" s="14"/>
      <c r="C70" s="14"/>
      <c r="D70" s="14"/>
      <c r="E70" s="14"/>
      <c r="F70" s="14"/>
      <c r="G70" s="14"/>
      <c r="H70" s="14"/>
      <c r="I70" s="14"/>
      <c r="J70" s="14"/>
      <c r="K70" s="14"/>
      <c r="L70" s="14"/>
      <c r="M70" s="14"/>
      <c r="N70" s="14"/>
      <c r="O70" s="14"/>
      <c r="P70" s="14" t="s">
        <v>74</v>
      </c>
      <c r="Q70" s="14"/>
      <c r="R70" s="14"/>
      <c r="S70" s="14"/>
      <c r="T70" s="14"/>
      <c r="U70" s="14"/>
      <c r="V70" s="14"/>
      <c r="W70" s="14"/>
      <c r="X70" s="14"/>
      <c r="Y70" s="14"/>
      <c r="Z70" s="14" t="s">
        <v>75</v>
      </c>
      <c r="AA70" s="14"/>
      <c r="AB70" s="14"/>
      <c r="AC70" s="14"/>
      <c r="AD70" s="14"/>
      <c r="AE70" s="14"/>
      <c r="AF70" s="14"/>
      <c r="AG70" s="14"/>
      <c r="AH70" s="14"/>
      <c r="AI70" s="14"/>
      <c r="AJ70" s="14"/>
      <c r="AK70" s="14" t="s">
        <v>76</v>
      </c>
      <c r="AL70" s="14"/>
      <c r="AM70" s="14"/>
      <c r="AN70" s="14"/>
      <c r="AO70" s="14"/>
      <c r="AP70" s="14"/>
      <c r="AQ70" s="14"/>
      <c r="AR70" s="14"/>
      <c r="AS70" s="14"/>
      <c r="AT70" s="14"/>
      <c r="AU70" s="14" t="s">
        <v>77</v>
      </c>
      <c r="AV70" s="14"/>
      <c r="AW70" s="14"/>
      <c r="AX70" s="14"/>
      <c r="AY70" s="14"/>
      <c r="AZ70" s="14"/>
      <c r="BA70" s="14"/>
      <c r="BB70" s="14"/>
      <c r="BC70" s="14"/>
      <c r="BD70" s="14"/>
      <c r="BE70" s="14"/>
      <c r="BF70" s="14"/>
      <c r="BG70" s="14" t="s">
        <v>78</v>
      </c>
      <c r="BH70" s="14"/>
      <c r="BI70" s="14"/>
      <c r="BJ70" s="14"/>
      <c r="BK70" s="14"/>
      <c r="BL70" s="14"/>
      <c r="BM70" s="14"/>
      <c r="BN70" s="14"/>
      <c r="BO70" s="14"/>
      <c r="BP70" s="14"/>
      <c r="BQ70" s="14" t="s">
        <v>79</v>
      </c>
      <c r="BR70" s="14"/>
      <c r="BS70" s="14"/>
      <c r="BT70" s="14"/>
      <c r="BU70" s="14"/>
      <c r="BV70" s="14"/>
      <c r="BW70" s="14"/>
      <c r="BX70" s="14"/>
      <c r="BY70" s="14"/>
      <c r="BZ70" s="14"/>
      <c r="CA70" s="14"/>
      <c r="CB70" s="14"/>
      <c r="CC70" s="14"/>
      <c r="CE70" s="11" t="s">
        <v>80</v>
      </c>
    </row>
    <row r="71" spans="1:84" s="9" customFormat="1" ht="16.95" customHeight="1" x14ac:dyDescent="0.3">
      <c r="A71" s="13" t="s">
        <v>81</v>
      </c>
      <c r="B71" s="13" t="s">
        <v>81</v>
      </c>
      <c r="C71" s="13" t="s">
        <v>81</v>
      </c>
      <c r="D71" s="13" t="s">
        <v>81</v>
      </c>
      <c r="E71" s="13" t="s">
        <v>81</v>
      </c>
      <c r="F71" s="13" t="s">
        <v>81</v>
      </c>
      <c r="G71" s="13" t="s">
        <v>81</v>
      </c>
      <c r="H71" s="13" t="s">
        <v>81</v>
      </c>
      <c r="I71" s="13" t="s">
        <v>81</v>
      </c>
      <c r="J71" s="13" t="s">
        <v>81</v>
      </c>
      <c r="K71" s="13" t="s">
        <v>81</v>
      </c>
      <c r="L71" s="13" t="s">
        <v>81</v>
      </c>
      <c r="M71" s="13" t="s">
        <v>81</v>
      </c>
      <c r="N71" s="13" t="s">
        <v>81</v>
      </c>
      <c r="O71" s="13" t="s">
        <v>81</v>
      </c>
      <c r="P71" s="14">
        <f>AE34</f>
        <v>0</v>
      </c>
      <c r="Q71" s="14">
        <f t="shared" ref="Q71:Y71" si="0">S68</f>
        <v>0</v>
      </c>
      <c r="R71" s="14">
        <f t="shared" si="0"/>
        <v>0</v>
      </c>
      <c r="S71" s="14">
        <f t="shared" si="0"/>
        <v>0</v>
      </c>
      <c r="T71" s="14">
        <f t="shared" si="0"/>
        <v>0</v>
      </c>
      <c r="U71" s="14">
        <f t="shared" si="0"/>
        <v>0</v>
      </c>
      <c r="V71" s="14">
        <f t="shared" si="0"/>
        <v>0</v>
      </c>
      <c r="W71" s="14">
        <f t="shared" si="0"/>
        <v>0</v>
      </c>
      <c r="X71" s="14">
        <f t="shared" si="0"/>
        <v>0</v>
      </c>
      <c r="Y71" s="14">
        <f t="shared" si="0"/>
        <v>0</v>
      </c>
      <c r="Z71" s="14">
        <f>IF(AE34&gt;4.2,1,0)</f>
        <v>0</v>
      </c>
      <c r="AA71" s="14">
        <f t="shared" ref="AA71:AJ71" si="1">IF(AB67&gt;0,1,0)</f>
        <v>0</v>
      </c>
      <c r="AB71" s="14">
        <f t="shared" si="1"/>
        <v>0</v>
      </c>
      <c r="AC71" s="14">
        <f t="shared" si="1"/>
        <v>0</v>
      </c>
      <c r="AD71" s="14">
        <f t="shared" si="1"/>
        <v>0</v>
      </c>
      <c r="AE71" s="14">
        <f t="shared" si="1"/>
        <v>0</v>
      </c>
      <c r="AF71" s="14">
        <f t="shared" si="1"/>
        <v>0</v>
      </c>
      <c r="AG71" s="14">
        <f t="shared" si="1"/>
        <v>0</v>
      </c>
      <c r="AH71" s="14">
        <f t="shared" si="1"/>
        <v>0</v>
      </c>
      <c r="AI71" s="14">
        <f t="shared" si="1"/>
        <v>0</v>
      </c>
      <c r="AJ71" s="14">
        <f t="shared" si="1"/>
        <v>0</v>
      </c>
      <c r="AK71" s="14">
        <f>IF(P71&lt;4.21,0,(IF(P71&gt;11,P71,4.2)))</f>
        <v>0</v>
      </c>
      <c r="AL71" s="14">
        <f t="shared" ref="AL71:AT72" si="2">IF(AJ71=0,0,(IF(AJ71&gt;11,AJ71,4.2)))</f>
        <v>0</v>
      </c>
      <c r="AM71" s="14">
        <f t="shared" si="2"/>
        <v>0</v>
      </c>
      <c r="AN71" s="14">
        <f t="shared" si="2"/>
        <v>0</v>
      </c>
      <c r="AO71" s="14">
        <f t="shared" si="2"/>
        <v>0</v>
      </c>
      <c r="AP71" s="14">
        <f t="shared" si="2"/>
        <v>0</v>
      </c>
      <c r="AQ71" s="14">
        <f t="shared" si="2"/>
        <v>0</v>
      </c>
      <c r="AR71" s="14">
        <f t="shared" si="2"/>
        <v>0</v>
      </c>
      <c r="AS71" s="14">
        <f t="shared" si="2"/>
        <v>0</v>
      </c>
      <c r="AT71" s="14">
        <f t="shared" si="2"/>
        <v>0</v>
      </c>
      <c r="AU71" s="14">
        <f>IF(P71&lt;4.21,0,(IF(P71&gt;11,P71,4.2)))</f>
        <v>0</v>
      </c>
      <c r="AV71" s="14">
        <f t="shared" ref="AV71:BF72" si="3">IF(AS71=0,0,(IF(AS71&gt;11,AS71,4.2)))</f>
        <v>0</v>
      </c>
      <c r="AW71" s="14">
        <f t="shared" si="3"/>
        <v>0</v>
      </c>
      <c r="AX71" s="14">
        <f t="shared" si="3"/>
        <v>0</v>
      </c>
      <c r="AY71" s="14">
        <f t="shared" si="3"/>
        <v>0</v>
      </c>
      <c r="AZ71" s="14">
        <f t="shared" si="3"/>
        <v>0</v>
      </c>
      <c r="BA71" s="14">
        <f t="shared" si="3"/>
        <v>0</v>
      </c>
      <c r="BB71" s="14">
        <f t="shared" si="3"/>
        <v>0</v>
      </c>
      <c r="BC71" s="14">
        <f t="shared" si="3"/>
        <v>0</v>
      </c>
      <c r="BD71" s="14">
        <f t="shared" si="3"/>
        <v>0</v>
      </c>
      <c r="BE71" s="14">
        <f t="shared" si="3"/>
        <v>0</v>
      </c>
      <c r="BF71" s="14">
        <f t="shared" si="3"/>
        <v>0</v>
      </c>
      <c r="BG71" s="38">
        <f>AE33</f>
        <v>0</v>
      </c>
      <c r="BH71" s="38">
        <f t="shared" ref="BH71:BP71" si="4">BF67</f>
        <v>0</v>
      </c>
      <c r="BI71" s="38">
        <f t="shared" si="4"/>
        <v>0</v>
      </c>
      <c r="BJ71" s="38">
        <f t="shared" si="4"/>
        <v>0</v>
      </c>
      <c r="BK71" s="38">
        <f t="shared" si="4"/>
        <v>0</v>
      </c>
      <c r="BL71" s="38">
        <f t="shared" si="4"/>
        <v>0</v>
      </c>
      <c r="BM71" s="38">
        <f t="shared" si="4"/>
        <v>0</v>
      </c>
      <c r="BN71" s="38">
        <f t="shared" si="4"/>
        <v>0</v>
      </c>
      <c r="BO71" s="38">
        <f t="shared" si="4"/>
        <v>0</v>
      </c>
      <c r="BP71" s="38">
        <f t="shared" si="4"/>
        <v>0</v>
      </c>
      <c r="BQ71" s="38">
        <f>IF(AE33&gt;0,1,0)</f>
        <v>0</v>
      </c>
      <c r="BR71" s="38">
        <f t="shared" ref="BR71:BZ71" si="5">IF(BO67&gt;0,1,0)</f>
        <v>0</v>
      </c>
      <c r="BS71" s="38">
        <f t="shared" si="5"/>
        <v>0</v>
      </c>
      <c r="BT71" s="38">
        <f t="shared" si="5"/>
        <v>0</v>
      </c>
      <c r="BU71" s="38">
        <f t="shared" si="5"/>
        <v>0</v>
      </c>
      <c r="BV71" s="38">
        <f t="shared" si="5"/>
        <v>0</v>
      </c>
      <c r="BW71" s="38">
        <f t="shared" si="5"/>
        <v>0</v>
      </c>
      <c r="BX71" s="38">
        <f t="shared" si="5"/>
        <v>0</v>
      </c>
      <c r="BY71" s="38">
        <f t="shared" si="5"/>
        <v>0</v>
      </c>
      <c r="BZ71" s="38">
        <f t="shared" si="5"/>
        <v>0</v>
      </c>
      <c r="CA71" s="14"/>
      <c r="CB71" s="14"/>
      <c r="CC71" s="14"/>
      <c r="CE71" s="11" t="s">
        <v>82</v>
      </c>
    </row>
    <row r="72" spans="1:84" s="9" customFormat="1" ht="16.95" customHeight="1" x14ac:dyDescent="0.3">
      <c r="A72" s="13" t="s">
        <v>83</v>
      </c>
      <c r="B72" s="13" t="s">
        <v>83</v>
      </c>
      <c r="C72" s="13" t="s">
        <v>83</v>
      </c>
      <c r="D72" s="13" t="s">
        <v>83</v>
      </c>
      <c r="E72" s="13" t="s">
        <v>83</v>
      </c>
      <c r="F72" s="13" t="s">
        <v>83</v>
      </c>
      <c r="G72" s="13" t="s">
        <v>83</v>
      </c>
      <c r="H72" s="13" t="s">
        <v>83</v>
      </c>
      <c r="I72" s="13" t="s">
        <v>83</v>
      </c>
      <c r="J72" s="13" t="s">
        <v>83</v>
      </c>
      <c r="K72" s="13" t="s">
        <v>83</v>
      </c>
      <c r="L72" s="13" t="s">
        <v>83</v>
      </c>
      <c r="M72" s="13" t="s">
        <v>83</v>
      </c>
      <c r="N72" s="13" t="s">
        <v>83</v>
      </c>
      <c r="O72" s="13" t="s">
        <v>83</v>
      </c>
      <c r="P72" s="14">
        <f>AW34</f>
        <v>0</v>
      </c>
      <c r="Q72" s="14">
        <f t="shared" ref="Q72:Y72" si="6">U68</f>
        <v>0</v>
      </c>
      <c r="R72" s="14">
        <f t="shared" si="6"/>
        <v>0</v>
      </c>
      <c r="S72" s="14">
        <f t="shared" si="6"/>
        <v>0</v>
      </c>
      <c r="T72" s="14">
        <f t="shared" si="6"/>
        <v>0</v>
      </c>
      <c r="U72" s="14">
        <f t="shared" si="6"/>
        <v>0</v>
      </c>
      <c r="V72" s="14">
        <f t="shared" si="6"/>
        <v>0</v>
      </c>
      <c r="W72" s="14">
        <f t="shared" si="6"/>
        <v>0</v>
      </c>
      <c r="X72" s="14">
        <f t="shared" si="6"/>
        <v>0</v>
      </c>
      <c r="Y72" s="14">
        <f t="shared" si="6"/>
        <v>0</v>
      </c>
      <c r="Z72" s="14">
        <f>IF(AW34&gt;4.2,1,0)</f>
        <v>0</v>
      </c>
      <c r="AA72" s="14">
        <f t="shared" ref="AA72:AJ72" si="7">IF(AD67&gt;0,1,0)</f>
        <v>0</v>
      </c>
      <c r="AB72" s="14">
        <f t="shared" si="7"/>
        <v>0</v>
      </c>
      <c r="AC72" s="14">
        <f t="shared" si="7"/>
        <v>0</v>
      </c>
      <c r="AD72" s="14">
        <f t="shared" si="7"/>
        <v>0</v>
      </c>
      <c r="AE72" s="14">
        <f t="shared" si="7"/>
        <v>0</v>
      </c>
      <c r="AF72" s="14">
        <f t="shared" si="7"/>
        <v>0</v>
      </c>
      <c r="AG72" s="14">
        <f t="shared" si="7"/>
        <v>0</v>
      </c>
      <c r="AH72" s="14">
        <f t="shared" si="7"/>
        <v>0</v>
      </c>
      <c r="AI72" s="14">
        <f t="shared" si="7"/>
        <v>0</v>
      </c>
      <c r="AJ72" s="14">
        <f t="shared" si="7"/>
        <v>0</v>
      </c>
      <c r="AK72" s="14">
        <f>IF(P72=4.21,0,(IF(P72&gt;11,P72,4.2)))</f>
        <v>4.2</v>
      </c>
      <c r="AL72" s="14">
        <f t="shared" si="2"/>
        <v>0</v>
      </c>
      <c r="AM72" s="14">
        <f t="shared" si="2"/>
        <v>4.2</v>
      </c>
      <c r="AN72" s="14">
        <f t="shared" si="2"/>
        <v>0</v>
      </c>
      <c r="AO72" s="14">
        <f t="shared" si="2"/>
        <v>4.2</v>
      </c>
      <c r="AP72" s="14">
        <f t="shared" si="2"/>
        <v>0</v>
      </c>
      <c r="AQ72" s="14">
        <f t="shared" si="2"/>
        <v>4.2</v>
      </c>
      <c r="AR72" s="14">
        <f t="shared" si="2"/>
        <v>0</v>
      </c>
      <c r="AS72" s="14">
        <f t="shared" si="2"/>
        <v>4.2</v>
      </c>
      <c r="AT72" s="14">
        <f t="shared" si="2"/>
        <v>0</v>
      </c>
      <c r="AU72" s="14">
        <f>IF(P72&lt;4.21,0,(IF(P72&gt;11,P72,4.2)))</f>
        <v>0</v>
      </c>
      <c r="AV72" s="14">
        <f t="shared" si="3"/>
        <v>4.2</v>
      </c>
      <c r="AW72" s="14">
        <f t="shared" si="3"/>
        <v>0</v>
      </c>
      <c r="AX72" s="14">
        <f t="shared" si="3"/>
        <v>0</v>
      </c>
      <c r="AY72" s="14">
        <f t="shared" si="3"/>
        <v>4.2</v>
      </c>
      <c r="AZ72" s="14">
        <f t="shared" si="3"/>
        <v>0</v>
      </c>
      <c r="BA72" s="14">
        <f t="shared" si="3"/>
        <v>0</v>
      </c>
      <c r="BB72" s="14">
        <f t="shared" si="3"/>
        <v>4.2</v>
      </c>
      <c r="BC72" s="14">
        <f t="shared" si="3"/>
        <v>0</v>
      </c>
      <c r="BD72" s="14">
        <f t="shared" si="3"/>
        <v>0</v>
      </c>
      <c r="BE72" s="14">
        <f t="shared" si="3"/>
        <v>4.2</v>
      </c>
      <c r="BF72" s="14">
        <f t="shared" si="3"/>
        <v>0</v>
      </c>
      <c r="BG72" s="38">
        <f>AW33</f>
        <v>0</v>
      </c>
      <c r="BH72" s="38">
        <f t="shared" ref="BH72:BP72" si="8">BH67</f>
        <v>0</v>
      </c>
      <c r="BI72" s="38">
        <f t="shared" si="8"/>
        <v>0</v>
      </c>
      <c r="BJ72" s="38">
        <f t="shared" si="8"/>
        <v>0</v>
      </c>
      <c r="BK72" s="38">
        <f t="shared" si="8"/>
        <v>0</v>
      </c>
      <c r="BL72" s="38">
        <f t="shared" si="8"/>
        <v>0</v>
      </c>
      <c r="BM72" s="38">
        <f t="shared" si="8"/>
        <v>0</v>
      </c>
      <c r="BN72" s="38">
        <f t="shared" si="8"/>
        <v>0</v>
      </c>
      <c r="BO72" s="38">
        <f t="shared" si="8"/>
        <v>0</v>
      </c>
      <c r="BP72" s="38">
        <f t="shared" si="8"/>
        <v>0</v>
      </c>
      <c r="BQ72" s="38">
        <f>IF(AW33&gt;0,1,0)</f>
        <v>0</v>
      </c>
      <c r="BR72" s="38">
        <f t="shared" ref="BR72:BZ72" si="9">IF(BQ67&gt;0,1,0)</f>
        <v>0</v>
      </c>
      <c r="BS72" s="38">
        <f t="shared" si="9"/>
        <v>0</v>
      </c>
      <c r="BT72" s="38">
        <f t="shared" si="9"/>
        <v>0</v>
      </c>
      <c r="BU72" s="38">
        <f t="shared" si="9"/>
        <v>0</v>
      </c>
      <c r="BV72" s="38">
        <f t="shared" si="9"/>
        <v>0</v>
      </c>
      <c r="BW72" s="38">
        <f t="shared" si="9"/>
        <v>0</v>
      </c>
      <c r="BX72" s="38">
        <f t="shared" si="9"/>
        <v>0</v>
      </c>
      <c r="BY72" s="38">
        <f t="shared" si="9"/>
        <v>0</v>
      </c>
      <c r="BZ72" s="38">
        <f t="shared" si="9"/>
        <v>0</v>
      </c>
      <c r="CA72" s="14"/>
      <c r="CB72" s="14"/>
      <c r="CC72" s="14"/>
    </row>
    <row r="73" spans="1:84" s="9" customFormat="1" ht="16.95" customHeight="1" x14ac:dyDescent="0.3">
      <c r="A73" s="13" t="s">
        <v>84</v>
      </c>
      <c r="B73" s="13" t="s">
        <v>84</v>
      </c>
      <c r="C73" s="13" t="s">
        <v>84</v>
      </c>
      <c r="D73" s="13" t="s">
        <v>84</v>
      </c>
      <c r="E73" s="13" t="s">
        <v>84</v>
      </c>
      <c r="F73" s="13" t="s">
        <v>84</v>
      </c>
      <c r="G73" s="13" t="s">
        <v>84</v>
      </c>
      <c r="H73" s="13" t="s">
        <v>84</v>
      </c>
      <c r="I73" s="13" t="s">
        <v>84</v>
      </c>
      <c r="J73" s="13" t="s">
        <v>84</v>
      </c>
      <c r="K73" s="13" t="s">
        <v>84</v>
      </c>
      <c r="L73" s="13" t="s">
        <v>84</v>
      </c>
      <c r="M73" s="13" t="s">
        <v>84</v>
      </c>
      <c r="N73" s="13" t="s">
        <v>84</v>
      </c>
      <c r="O73" s="13" t="s">
        <v>84</v>
      </c>
      <c r="P73" s="14">
        <f>M34</f>
        <v>0</v>
      </c>
      <c r="Q73" s="14">
        <f t="shared" ref="Q73:Y73" si="10">Q68</f>
        <v>0</v>
      </c>
      <c r="R73" s="14">
        <f t="shared" si="10"/>
        <v>0</v>
      </c>
      <c r="S73" s="14">
        <f t="shared" si="10"/>
        <v>0</v>
      </c>
      <c r="T73" s="14">
        <f t="shared" si="10"/>
        <v>0</v>
      </c>
      <c r="U73" s="14">
        <f t="shared" si="10"/>
        <v>0</v>
      </c>
      <c r="V73" s="14">
        <f t="shared" si="10"/>
        <v>0</v>
      </c>
      <c r="W73" s="14">
        <f t="shared" si="10"/>
        <v>0</v>
      </c>
      <c r="X73" s="14">
        <f t="shared" si="10"/>
        <v>0</v>
      </c>
      <c r="Y73" s="14">
        <f t="shared" si="10"/>
        <v>0</v>
      </c>
      <c r="Z73" s="14">
        <f>COUNTIFS(M23:M32,"&gt;4,2")</f>
        <v>0</v>
      </c>
      <c r="AA73" s="14">
        <f t="shared" ref="AA73:AJ73" si="11">Z67</f>
        <v>0</v>
      </c>
      <c r="AB73" s="14">
        <f t="shared" si="11"/>
        <v>0</v>
      </c>
      <c r="AC73" s="14">
        <f t="shared" si="11"/>
        <v>0</v>
      </c>
      <c r="AD73" s="14">
        <f t="shared" si="11"/>
        <v>0</v>
      </c>
      <c r="AE73" s="14">
        <f t="shared" si="11"/>
        <v>0</v>
      </c>
      <c r="AF73" s="14">
        <f t="shared" si="11"/>
        <v>0</v>
      </c>
      <c r="AG73" s="14">
        <f t="shared" si="11"/>
        <v>0</v>
      </c>
      <c r="AH73" s="14">
        <f t="shared" si="11"/>
        <v>0</v>
      </c>
      <c r="AI73" s="14">
        <f t="shared" si="11"/>
        <v>0</v>
      </c>
      <c r="AJ73" s="14">
        <f t="shared" si="11"/>
        <v>0</v>
      </c>
      <c r="AK73" s="14">
        <f>Z73*4.2</f>
        <v>0</v>
      </c>
      <c r="AL73" s="14">
        <f t="shared" ref="AL73:AT73" si="12">AK73*4.2</f>
        <v>0</v>
      </c>
      <c r="AM73" s="14">
        <f t="shared" si="12"/>
        <v>0</v>
      </c>
      <c r="AN73" s="14">
        <f t="shared" si="12"/>
        <v>0</v>
      </c>
      <c r="AO73" s="14">
        <f t="shared" si="12"/>
        <v>0</v>
      </c>
      <c r="AP73" s="14">
        <f t="shared" si="12"/>
        <v>0</v>
      </c>
      <c r="AQ73" s="14">
        <f t="shared" si="12"/>
        <v>0</v>
      </c>
      <c r="AR73" s="14">
        <f t="shared" si="12"/>
        <v>0</v>
      </c>
      <c r="AS73" s="14">
        <f t="shared" si="12"/>
        <v>0</v>
      </c>
      <c r="AT73" s="14">
        <f t="shared" si="12"/>
        <v>0</v>
      </c>
      <c r="AU73" s="14">
        <f>BQ73*4.2</f>
        <v>0</v>
      </c>
      <c r="AV73" s="14">
        <f t="shared" ref="AV73:BF73" si="13">AS67*4.2</f>
        <v>0</v>
      </c>
      <c r="AW73" s="14">
        <f t="shared" si="13"/>
        <v>0</v>
      </c>
      <c r="AX73" s="14">
        <f t="shared" si="13"/>
        <v>0</v>
      </c>
      <c r="AY73" s="14">
        <f t="shared" si="13"/>
        <v>0</v>
      </c>
      <c r="AZ73" s="14">
        <f t="shared" si="13"/>
        <v>0</v>
      </c>
      <c r="BA73" s="14">
        <f t="shared" si="13"/>
        <v>0</v>
      </c>
      <c r="BB73" s="14">
        <f t="shared" si="13"/>
        <v>0</v>
      </c>
      <c r="BC73" s="14">
        <f t="shared" si="13"/>
        <v>0</v>
      </c>
      <c r="BD73" s="14">
        <f t="shared" si="13"/>
        <v>0</v>
      </c>
      <c r="BE73" s="14">
        <f t="shared" si="13"/>
        <v>0</v>
      </c>
      <c r="BF73" s="14">
        <f t="shared" si="13"/>
        <v>0</v>
      </c>
      <c r="BG73" s="38">
        <f>M33</f>
        <v>0</v>
      </c>
      <c r="BH73" s="38">
        <f t="shared" ref="BH73:BP73" si="14">BD67</f>
        <v>0</v>
      </c>
      <c r="BI73" s="38">
        <f t="shared" si="14"/>
        <v>0</v>
      </c>
      <c r="BJ73" s="38">
        <f t="shared" si="14"/>
        <v>0</v>
      </c>
      <c r="BK73" s="38">
        <f t="shared" si="14"/>
        <v>0</v>
      </c>
      <c r="BL73" s="38">
        <f t="shared" si="14"/>
        <v>0</v>
      </c>
      <c r="BM73" s="38">
        <f t="shared" si="14"/>
        <v>0</v>
      </c>
      <c r="BN73" s="38">
        <f t="shared" si="14"/>
        <v>0</v>
      </c>
      <c r="BO73" s="38">
        <f t="shared" si="14"/>
        <v>0</v>
      </c>
      <c r="BP73" s="38">
        <f t="shared" si="14"/>
        <v>0</v>
      </c>
      <c r="BQ73" s="38">
        <f>COUNTIFS(M23:M32,"&gt;4,2")</f>
        <v>0</v>
      </c>
      <c r="BR73" s="38">
        <f t="shared" ref="BR73:BZ73" si="15">BQ73</f>
        <v>0</v>
      </c>
      <c r="BS73" s="38">
        <f t="shared" si="15"/>
        <v>0</v>
      </c>
      <c r="BT73" s="38">
        <f t="shared" si="15"/>
        <v>0</v>
      </c>
      <c r="BU73" s="38">
        <f t="shared" si="15"/>
        <v>0</v>
      </c>
      <c r="BV73" s="38">
        <f t="shared" si="15"/>
        <v>0</v>
      </c>
      <c r="BW73" s="38">
        <f t="shared" si="15"/>
        <v>0</v>
      </c>
      <c r="BX73" s="38">
        <f t="shared" si="15"/>
        <v>0</v>
      </c>
      <c r="BY73" s="38">
        <f t="shared" si="15"/>
        <v>0</v>
      </c>
      <c r="BZ73" s="38">
        <f t="shared" si="15"/>
        <v>0</v>
      </c>
      <c r="CA73" s="14"/>
      <c r="CB73" s="14"/>
      <c r="CC73" s="14"/>
    </row>
    <row r="74" spans="1:84" s="9" customFormat="1" ht="16.95" customHeight="1" x14ac:dyDescent="0.3">
      <c r="A74" s="13" t="s">
        <v>85</v>
      </c>
      <c r="B74" s="13" t="s">
        <v>85</v>
      </c>
      <c r="C74" s="13" t="s">
        <v>85</v>
      </c>
      <c r="D74" s="13" t="s">
        <v>85</v>
      </c>
      <c r="E74" s="13" t="s">
        <v>85</v>
      </c>
      <c r="F74" s="13" t="s">
        <v>85</v>
      </c>
      <c r="G74" s="13" t="s">
        <v>85</v>
      </c>
      <c r="H74" s="13" t="s">
        <v>85</v>
      </c>
      <c r="I74" s="13" t="s">
        <v>85</v>
      </c>
      <c r="J74" s="13" t="s">
        <v>85</v>
      </c>
      <c r="K74" s="13" t="s">
        <v>85</v>
      </c>
      <c r="L74" s="13" t="s">
        <v>85</v>
      </c>
      <c r="M74" s="13" t="s">
        <v>85</v>
      </c>
      <c r="N74" s="13" t="s">
        <v>85</v>
      </c>
      <c r="O74" s="13" t="s">
        <v>85</v>
      </c>
      <c r="P74" s="14">
        <f>BO34</f>
        <v>0</v>
      </c>
      <c r="Q74" s="14">
        <f t="shared" ref="Q74:Y74" si="16">W68</f>
        <v>0</v>
      </c>
      <c r="R74" s="14">
        <f t="shared" si="16"/>
        <v>0</v>
      </c>
      <c r="S74" s="14">
        <f t="shared" si="16"/>
        <v>0</v>
      </c>
      <c r="T74" s="14">
        <f t="shared" si="16"/>
        <v>0</v>
      </c>
      <c r="U74" s="14">
        <f t="shared" si="16"/>
        <v>0</v>
      </c>
      <c r="V74" s="14">
        <f t="shared" si="16"/>
        <v>0</v>
      </c>
      <c r="W74" s="14">
        <f t="shared" si="16"/>
        <v>0</v>
      </c>
      <c r="X74" s="14">
        <f t="shared" si="16"/>
        <v>0</v>
      </c>
      <c r="Y74" s="14">
        <f t="shared" si="16"/>
        <v>0</v>
      </c>
      <c r="Z74" s="14">
        <f>COUNTIFS(BO23:BO32,"&gt;4,2")</f>
        <v>0</v>
      </c>
      <c r="AA74" s="14">
        <f t="shared" ref="AA74:AJ74" si="17">AF67</f>
        <v>0</v>
      </c>
      <c r="AB74" s="14">
        <f t="shared" si="17"/>
        <v>0</v>
      </c>
      <c r="AC74" s="14">
        <f t="shared" si="17"/>
        <v>0</v>
      </c>
      <c r="AD74" s="14">
        <f t="shared" si="17"/>
        <v>0</v>
      </c>
      <c r="AE74" s="14">
        <f t="shared" si="17"/>
        <v>0</v>
      </c>
      <c r="AF74" s="14">
        <f t="shared" si="17"/>
        <v>0</v>
      </c>
      <c r="AG74" s="14">
        <f t="shared" si="17"/>
        <v>0</v>
      </c>
      <c r="AH74" s="14">
        <f t="shared" si="17"/>
        <v>0</v>
      </c>
      <c r="AI74" s="14">
        <f t="shared" si="17"/>
        <v>0</v>
      </c>
      <c r="AJ74" s="14">
        <f t="shared" si="17"/>
        <v>0</v>
      </c>
      <c r="AK74" s="14">
        <f>Z74*4.2</f>
        <v>0</v>
      </c>
      <c r="AL74" s="14">
        <f t="shared" ref="AL74:AT74" si="18">AK74*4.2</f>
        <v>0</v>
      </c>
      <c r="AM74" s="14">
        <f t="shared" si="18"/>
        <v>0</v>
      </c>
      <c r="AN74" s="14">
        <f t="shared" si="18"/>
        <v>0</v>
      </c>
      <c r="AO74" s="14">
        <f t="shared" si="18"/>
        <v>0</v>
      </c>
      <c r="AP74" s="14">
        <f t="shared" si="18"/>
        <v>0</v>
      </c>
      <c r="AQ74" s="14">
        <f t="shared" si="18"/>
        <v>0</v>
      </c>
      <c r="AR74" s="14">
        <f t="shared" si="18"/>
        <v>0</v>
      </c>
      <c r="AS74" s="14">
        <f t="shared" si="18"/>
        <v>0</v>
      </c>
      <c r="AT74" s="14">
        <f t="shared" si="18"/>
        <v>0</v>
      </c>
      <c r="AU74" s="14">
        <f>BQ74*4.2</f>
        <v>0</v>
      </c>
      <c r="AV74" s="14">
        <f t="shared" ref="AV74:BF74" si="19">AU74*4.2</f>
        <v>0</v>
      </c>
      <c r="AW74" s="14">
        <f t="shared" si="19"/>
        <v>0</v>
      </c>
      <c r="AX74" s="14">
        <f t="shared" si="19"/>
        <v>0</v>
      </c>
      <c r="AY74" s="14">
        <f t="shared" si="19"/>
        <v>0</v>
      </c>
      <c r="AZ74" s="14">
        <f t="shared" si="19"/>
        <v>0</v>
      </c>
      <c r="BA74" s="14">
        <f t="shared" si="19"/>
        <v>0</v>
      </c>
      <c r="BB74" s="14">
        <f t="shared" si="19"/>
        <v>0</v>
      </c>
      <c r="BC74" s="14">
        <f t="shared" si="19"/>
        <v>0</v>
      </c>
      <c r="BD74" s="14">
        <f t="shared" si="19"/>
        <v>0</v>
      </c>
      <c r="BE74" s="14">
        <f t="shared" si="19"/>
        <v>0</v>
      </c>
      <c r="BF74" s="14">
        <f t="shared" si="19"/>
        <v>0</v>
      </c>
      <c r="BG74" s="38">
        <f>BO33</f>
        <v>0</v>
      </c>
      <c r="BH74" s="38">
        <f t="shared" ref="BH74:BP74" si="20">BJ67</f>
        <v>0</v>
      </c>
      <c r="BI74" s="38">
        <f t="shared" si="20"/>
        <v>0</v>
      </c>
      <c r="BJ74" s="38">
        <f t="shared" si="20"/>
        <v>0</v>
      </c>
      <c r="BK74" s="38">
        <f t="shared" si="20"/>
        <v>0</v>
      </c>
      <c r="BL74" s="38">
        <f t="shared" si="20"/>
        <v>0</v>
      </c>
      <c r="BM74" s="38">
        <f t="shared" si="20"/>
        <v>0</v>
      </c>
      <c r="BN74" s="38">
        <f t="shared" si="20"/>
        <v>0</v>
      </c>
      <c r="BO74" s="38">
        <f t="shared" si="20"/>
        <v>0</v>
      </c>
      <c r="BP74" s="38">
        <f t="shared" si="20"/>
        <v>0</v>
      </c>
      <c r="BQ74" s="38">
        <f>COUNTIFS(BO23:BO32,"&gt;4,2")</f>
        <v>0</v>
      </c>
      <c r="BR74" s="38">
        <f t="shared" ref="BR74:BZ74" si="21">BQ74</f>
        <v>0</v>
      </c>
      <c r="BS74" s="38">
        <f t="shared" si="21"/>
        <v>0</v>
      </c>
      <c r="BT74" s="38">
        <f t="shared" si="21"/>
        <v>0</v>
      </c>
      <c r="BU74" s="38">
        <f t="shared" si="21"/>
        <v>0</v>
      </c>
      <c r="BV74" s="38">
        <f t="shared" si="21"/>
        <v>0</v>
      </c>
      <c r="BW74" s="38">
        <f t="shared" si="21"/>
        <v>0</v>
      </c>
      <c r="BX74" s="38">
        <f t="shared" si="21"/>
        <v>0</v>
      </c>
      <c r="BY74" s="38">
        <f t="shared" si="21"/>
        <v>0</v>
      </c>
      <c r="BZ74" s="38">
        <f t="shared" si="21"/>
        <v>0</v>
      </c>
      <c r="CA74" s="14"/>
      <c r="CB74" s="14"/>
      <c r="CC74" s="14"/>
      <c r="CE74" s="9" t="s">
        <v>86</v>
      </c>
    </row>
    <row r="75" spans="1:84" s="9" customFormat="1" ht="16.95" customHeight="1" x14ac:dyDescent="0.3">
      <c r="A75" s="13" t="s">
        <v>87</v>
      </c>
      <c r="B75" s="13" t="s">
        <v>87</v>
      </c>
      <c r="C75" s="13" t="s">
        <v>87</v>
      </c>
      <c r="D75" s="13" t="s">
        <v>87</v>
      </c>
      <c r="E75" s="13" t="s">
        <v>87</v>
      </c>
      <c r="F75" s="13" t="s">
        <v>87</v>
      </c>
      <c r="G75" s="13" t="s">
        <v>87</v>
      </c>
      <c r="H75" s="13" t="s">
        <v>87</v>
      </c>
      <c r="I75" s="13" t="s">
        <v>87</v>
      </c>
      <c r="J75" s="13" t="s">
        <v>87</v>
      </c>
      <c r="K75" s="13" t="s">
        <v>87</v>
      </c>
      <c r="L75" s="13" t="s">
        <v>87</v>
      </c>
      <c r="M75" s="13" t="s">
        <v>87</v>
      </c>
      <c r="N75" s="13" t="s">
        <v>87</v>
      </c>
      <c r="O75" s="13" t="s">
        <v>87</v>
      </c>
      <c r="P75" s="14"/>
      <c r="Q75" s="14"/>
      <c r="R75" s="14"/>
      <c r="S75" s="14"/>
      <c r="T75" s="14"/>
      <c r="U75" s="14"/>
      <c r="V75" s="14"/>
      <c r="W75" s="14"/>
      <c r="X75" s="14"/>
      <c r="Y75" s="14"/>
      <c r="Z75" s="14">
        <f>SUM(Z71:AJ74)</f>
        <v>0</v>
      </c>
      <c r="AA75" s="14">
        <f t="shared" ref="AA75:AJ75" si="22">SUM(AA71:AA74)</f>
        <v>0</v>
      </c>
      <c r="AB75" s="14">
        <f t="shared" si="22"/>
        <v>0</v>
      </c>
      <c r="AC75" s="14">
        <f t="shared" si="22"/>
        <v>0</v>
      </c>
      <c r="AD75" s="14">
        <f t="shared" si="22"/>
        <v>0</v>
      </c>
      <c r="AE75" s="14">
        <f t="shared" si="22"/>
        <v>0</v>
      </c>
      <c r="AF75" s="14">
        <f t="shared" si="22"/>
        <v>0</v>
      </c>
      <c r="AG75" s="14">
        <f t="shared" si="22"/>
        <v>0</v>
      </c>
      <c r="AH75" s="14">
        <f t="shared" si="22"/>
        <v>0</v>
      </c>
      <c r="AI75" s="14">
        <f t="shared" si="22"/>
        <v>0</v>
      </c>
      <c r="AJ75" s="14">
        <f t="shared" si="22"/>
        <v>0</v>
      </c>
      <c r="AK75" s="14"/>
      <c r="AL75" s="14"/>
      <c r="AM75" s="14"/>
      <c r="AN75" s="14"/>
      <c r="AO75" s="14"/>
      <c r="AP75" s="14"/>
      <c r="AQ75" s="14"/>
      <c r="AR75" s="14"/>
      <c r="AS75" s="14"/>
      <c r="AT75" s="14"/>
      <c r="AU75" s="14"/>
      <c r="AV75" s="14"/>
      <c r="AW75" s="14"/>
      <c r="AX75" s="14"/>
      <c r="AY75" s="14"/>
      <c r="AZ75" s="14"/>
      <c r="BA75" s="14"/>
      <c r="BB75" s="14"/>
      <c r="BC75" s="14"/>
      <c r="BD75" s="14"/>
      <c r="BE75" s="14"/>
      <c r="BF75" s="14"/>
      <c r="BG75" s="38">
        <f>SUM(BG71:BP74)</f>
        <v>0</v>
      </c>
      <c r="BH75" s="38">
        <f t="shared" ref="BH75:BP75" si="23">SUM(BH71:BH74)</f>
        <v>0</v>
      </c>
      <c r="BI75" s="38">
        <f t="shared" si="23"/>
        <v>0</v>
      </c>
      <c r="BJ75" s="38">
        <f t="shared" si="23"/>
        <v>0</v>
      </c>
      <c r="BK75" s="38">
        <f t="shared" si="23"/>
        <v>0</v>
      </c>
      <c r="BL75" s="38">
        <f t="shared" si="23"/>
        <v>0</v>
      </c>
      <c r="BM75" s="38">
        <f t="shared" si="23"/>
        <v>0</v>
      </c>
      <c r="BN75" s="38">
        <f t="shared" si="23"/>
        <v>0</v>
      </c>
      <c r="BO75" s="38">
        <f t="shared" si="23"/>
        <v>0</v>
      </c>
      <c r="BP75" s="38">
        <f t="shared" si="23"/>
        <v>0</v>
      </c>
      <c r="BQ75" s="38">
        <f>BQ71+BQ72+BQ73+BQ74</f>
        <v>0</v>
      </c>
      <c r="BR75" s="38">
        <f t="shared" ref="BR75:BZ75" si="24">SUM(BR71:BR74)</f>
        <v>0</v>
      </c>
      <c r="BS75" s="38">
        <f t="shared" si="24"/>
        <v>0</v>
      </c>
      <c r="BT75" s="38">
        <f t="shared" si="24"/>
        <v>0</v>
      </c>
      <c r="BU75" s="38">
        <f t="shared" si="24"/>
        <v>0</v>
      </c>
      <c r="BV75" s="38">
        <f t="shared" si="24"/>
        <v>0</v>
      </c>
      <c r="BW75" s="38">
        <f t="shared" si="24"/>
        <v>0</v>
      </c>
      <c r="BX75" s="38">
        <f t="shared" si="24"/>
        <v>0</v>
      </c>
      <c r="BY75" s="38">
        <f t="shared" si="24"/>
        <v>0</v>
      </c>
      <c r="BZ75" s="38">
        <f t="shared" si="24"/>
        <v>0</v>
      </c>
      <c r="CA75" s="14"/>
      <c r="CB75" s="14"/>
      <c r="CC75" s="14"/>
    </row>
    <row r="76" spans="1:84" s="9" customFormat="1" ht="16.95" customHeight="1" x14ac:dyDescent="0.3">
      <c r="A76" s="13" t="s">
        <v>88</v>
      </c>
      <c r="B76" s="13" t="s">
        <v>88</v>
      </c>
      <c r="C76" s="13" t="s">
        <v>88</v>
      </c>
      <c r="D76" s="13" t="s">
        <v>88</v>
      </c>
      <c r="E76" s="13" t="s">
        <v>88</v>
      </c>
      <c r="F76" s="13" t="s">
        <v>88</v>
      </c>
      <c r="G76" s="13" t="s">
        <v>88</v>
      </c>
      <c r="H76" s="13" t="s">
        <v>88</v>
      </c>
      <c r="I76" s="13" t="s">
        <v>88</v>
      </c>
      <c r="J76" s="13" t="s">
        <v>88</v>
      </c>
      <c r="K76" s="13" t="s">
        <v>88</v>
      </c>
      <c r="L76" s="13" t="s">
        <v>88</v>
      </c>
      <c r="M76" s="13" t="s">
        <v>88</v>
      </c>
      <c r="N76" s="13" t="s">
        <v>88</v>
      </c>
      <c r="O76" s="13" t="s">
        <v>88</v>
      </c>
      <c r="P76" s="14">
        <v>0.4</v>
      </c>
      <c r="Q76" s="14">
        <v>0.4</v>
      </c>
      <c r="R76" s="14">
        <v>0.4</v>
      </c>
      <c r="S76" s="14">
        <v>0.4</v>
      </c>
      <c r="T76" s="14">
        <v>0.4</v>
      </c>
      <c r="U76" s="14">
        <v>0.4</v>
      </c>
      <c r="V76" s="14">
        <v>0.4</v>
      </c>
      <c r="W76" s="14">
        <v>0.4</v>
      </c>
      <c r="X76" s="14">
        <v>0.4</v>
      </c>
      <c r="Y76" s="14">
        <v>0.4</v>
      </c>
      <c r="Z76" s="14" t="s">
        <v>4</v>
      </c>
      <c r="AA76" s="14" t="s">
        <v>4</v>
      </c>
      <c r="AB76" s="14" t="s">
        <v>4</v>
      </c>
      <c r="AC76" s="14" t="s">
        <v>4</v>
      </c>
      <c r="AD76" s="14" t="s">
        <v>4</v>
      </c>
      <c r="AE76" s="14" t="s">
        <v>4</v>
      </c>
      <c r="AF76" s="14" t="s">
        <v>4</v>
      </c>
      <c r="AG76" s="14" t="s">
        <v>4</v>
      </c>
      <c r="AH76" s="14" t="s">
        <v>4</v>
      </c>
      <c r="AI76" s="14" t="s">
        <v>4</v>
      </c>
      <c r="AJ76" s="14" t="s">
        <v>4</v>
      </c>
      <c r="AK76" s="14"/>
      <c r="AL76" s="14"/>
      <c r="AM76" s="14"/>
      <c r="AN76" s="14"/>
      <c r="AO76" s="14"/>
      <c r="AP76" s="14"/>
      <c r="AQ76" s="14"/>
      <c r="AR76" s="14"/>
      <c r="AS76" s="14"/>
      <c r="AT76" s="14"/>
      <c r="AU76" s="14"/>
      <c r="AV76" s="14"/>
      <c r="AW76" s="14"/>
      <c r="AX76" s="14"/>
      <c r="AY76" s="14"/>
      <c r="AZ76" s="14"/>
      <c r="BA76" s="14"/>
      <c r="BB76" s="14"/>
      <c r="BC76" s="14"/>
      <c r="BD76" s="14"/>
      <c r="BE76" s="14"/>
      <c r="BF76" s="14"/>
      <c r="BG76" s="14"/>
      <c r="BH76" s="14"/>
      <c r="BI76" s="14"/>
      <c r="BJ76" s="14"/>
      <c r="BK76" s="14"/>
      <c r="BL76" s="14"/>
      <c r="BM76" s="14"/>
      <c r="BN76" s="14"/>
      <c r="BO76" s="14"/>
      <c r="BP76" s="14"/>
      <c r="BQ76" s="14"/>
      <c r="BR76" s="14"/>
      <c r="BS76" s="14"/>
      <c r="BT76" s="14"/>
      <c r="BU76" s="14"/>
      <c r="BV76" s="14"/>
      <c r="BW76" s="14"/>
      <c r="BX76" s="14"/>
      <c r="BY76" s="14"/>
      <c r="BZ76" s="14"/>
      <c r="CA76" s="14"/>
      <c r="CB76" s="14"/>
      <c r="CC76" s="14"/>
    </row>
    <row r="77" spans="1:84" s="9" customFormat="1" ht="16.95" customHeight="1" x14ac:dyDescent="0.3">
      <c r="A77" s="13" t="s">
        <v>89</v>
      </c>
      <c r="B77" s="13" t="s">
        <v>89</v>
      </c>
      <c r="C77" s="13" t="s">
        <v>89</v>
      </c>
      <c r="D77" s="13" t="s">
        <v>89</v>
      </c>
      <c r="E77" s="13" t="s">
        <v>89</v>
      </c>
      <c r="F77" s="13" t="s">
        <v>89</v>
      </c>
      <c r="G77" s="13" t="s">
        <v>89</v>
      </c>
      <c r="H77" s="13" t="s">
        <v>89</v>
      </c>
      <c r="I77" s="13" t="s">
        <v>89</v>
      </c>
      <c r="J77" s="13" t="s">
        <v>89</v>
      </c>
      <c r="K77" s="13" t="s">
        <v>89</v>
      </c>
      <c r="L77" s="13" t="s">
        <v>89</v>
      </c>
      <c r="M77" s="13" t="s">
        <v>89</v>
      </c>
      <c r="N77" s="13" t="s">
        <v>89</v>
      </c>
      <c r="O77" s="13" t="s">
        <v>89</v>
      </c>
      <c r="P77" s="14">
        <f t="shared" ref="P77:Y77" si="25">P83</f>
        <v>1</v>
      </c>
      <c r="Q77" s="14">
        <f t="shared" si="25"/>
        <v>1</v>
      </c>
      <c r="R77" s="14">
        <f t="shared" si="25"/>
        <v>1</v>
      </c>
      <c r="S77" s="14">
        <f t="shared" si="25"/>
        <v>1</v>
      </c>
      <c r="T77" s="14">
        <f t="shared" si="25"/>
        <v>1</v>
      </c>
      <c r="U77" s="14">
        <f t="shared" si="25"/>
        <v>1</v>
      </c>
      <c r="V77" s="14">
        <f t="shared" si="25"/>
        <v>1</v>
      </c>
      <c r="W77" s="14">
        <f t="shared" si="25"/>
        <v>1</v>
      </c>
      <c r="X77" s="14">
        <f t="shared" si="25"/>
        <v>1</v>
      </c>
      <c r="Y77" s="14">
        <f t="shared" si="25"/>
        <v>1</v>
      </c>
      <c r="Z77" s="14"/>
      <c r="AA77" s="14"/>
      <c r="AB77" s="14"/>
      <c r="AC77" s="14"/>
      <c r="AD77" s="14"/>
      <c r="AE77" s="14"/>
      <c r="AF77" s="14"/>
      <c r="AG77" s="14"/>
      <c r="AH77" s="14"/>
      <c r="AI77" s="14"/>
      <c r="AJ77" s="14"/>
      <c r="AK77" s="14"/>
      <c r="AL77" s="14"/>
      <c r="AM77" s="14"/>
      <c r="AN77" s="14"/>
      <c r="AO77" s="14"/>
      <c r="AP77" s="14"/>
      <c r="AQ77" s="14"/>
      <c r="AR77" s="14"/>
      <c r="AS77" s="14"/>
      <c r="AT77" s="14"/>
      <c r="AU77" s="14"/>
      <c r="AV77" s="14"/>
      <c r="AW77" s="14"/>
      <c r="AX77" s="14"/>
      <c r="AY77" s="14"/>
      <c r="AZ77" s="14"/>
      <c r="BA77" s="14"/>
      <c r="BB77" s="14"/>
      <c r="BC77" s="14"/>
      <c r="BD77" s="14"/>
      <c r="BE77" s="14"/>
      <c r="BF77" s="14"/>
      <c r="BG77" s="14"/>
      <c r="BH77" s="14"/>
      <c r="BI77" s="14"/>
      <c r="BJ77" s="14"/>
      <c r="BK77" s="14"/>
      <c r="BL77" s="14"/>
      <c r="BM77" s="14"/>
      <c r="BN77" s="14"/>
      <c r="BO77" s="14"/>
      <c r="BP77" s="14"/>
      <c r="BQ77" s="14"/>
      <c r="BR77" s="14"/>
      <c r="BS77" s="14"/>
      <c r="BT77" s="14"/>
      <c r="BU77" s="14"/>
      <c r="BV77" s="14"/>
      <c r="BW77" s="14"/>
      <c r="BX77" s="14"/>
      <c r="BY77" s="14"/>
      <c r="BZ77" s="14"/>
      <c r="CA77" s="14"/>
      <c r="CB77" s="14"/>
      <c r="CC77" s="14"/>
    </row>
    <row r="78" spans="1:84" s="9" customFormat="1" ht="16.95" customHeight="1" x14ac:dyDescent="0.3">
      <c r="A78" s="13"/>
      <c r="B78" s="13"/>
      <c r="C78" s="13"/>
      <c r="D78" s="13"/>
      <c r="E78" s="13"/>
      <c r="F78" s="13"/>
      <c r="G78" s="13"/>
      <c r="H78" s="13"/>
      <c r="I78" s="13"/>
      <c r="J78" s="13"/>
      <c r="K78" s="13"/>
      <c r="L78" s="13"/>
      <c r="M78" s="13"/>
      <c r="N78" s="13"/>
      <c r="O78" s="13"/>
      <c r="P78" s="14"/>
      <c r="Q78" s="14"/>
      <c r="R78" s="14"/>
      <c r="S78" s="14"/>
      <c r="T78" s="14"/>
      <c r="U78" s="14"/>
      <c r="V78" s="14"/>
      <c r="W78" s="14"/>
      <c r="X78" s="14"/>
      <c r="Y78" s="14"/>
      <c r="Z78" s="14"/>
      <c r="AA78" s="14"/>
      <c r="AB78" s="14"/>
      <c r="AC78" s="14"/>
      <c r="AD78" s="14"/>
      <c r="AE78" s="14"/>
      <c r="AF78" s="14"/>
      <c r="AG78" s="14"/>
      <c r="AH78" s="14"/>
      <c r="AI78" s="14"/>
      <c r="AJ78" s="14"/>
      <c r="AK78" s="14"/>
      <c r="AL78" s="14"/>
      <c r="AM78" s="14"/>
      <c r="AN78" s="14"/>
      <c r="AO78" s="14"/>
      <c r="AP78" s="14"/>
      <c r="AQ78" s="14"/>
      <c r="AR78" s="14"/>
      <c r="AS78" s="14"/>
      <c r="AT78" s="14"/>
      <c r="AU78" s="14"/>
      <c r="AV78" s="14"/>
      <c r="AW78" s="14"/>
      <c r="AX78" s="14"/>
      <c r="AY78" s="14"/>
      <c r="AZ78" s="14"/>
      <c r="BA78" s="14"/>
      <c r="BB78" s="14"/>
      <c r="BC78" s="14"/>
      <c r="BD78" s="14"/>
      <c r="BE78" s="14"/>
      <c r="BF78" s="14"/>
      <c r="BH78" s="14"/>
      <c r="BI78" s="14"/>
      <c r="BJ78" s="14"/>
      <c r="BK78" s="14"/>
      <c r="BL78" s="14"/>
      <c r="BM78" s="14"/>
      <c r="BN78" s="14"/>
      <c r="BO78" s="14"/>
      <c r="BP78" s="14"/>
      <c r="BQ78" s="14"/>
      <c r="BR78" s="14"/>
      <c r="BS78" s="14"/>
      <c r="BT78" s="14"/>
      <c r="BU78" s="14"/>
      <c r="BV78" s="14"/>
      <c r="BW78" s="14"/>
      <c r="BX78" s="14"/>
      <c r="BY78" s="14"/>
      <c r="BZ78" s="14"/>
      <c r="CA78" s="14"/>
      <c r="CB78" s="14"/>
      <c r="CC78" s="14"/>
    </row>
    <row r="79" spans="1:84" s="9" customFormat="1" ht="16.95" customHeight="1" x14ac:dyDescent="0.3">
      <c r="A79" s="13"/>
      <c r="B79" s="13"/>
      <c r="C79" s="13"/>
      <c r="D79" s="13"/>
      <c r="E79" s="13"/>
      <c r="F79" s="13"/>
      <c r="G79" s="13"/>
      <c r="H79" s="13"/>
      <c r="I79" s="13"/>
      <c r="J79" s="13"/>
      <c r="K79" s="13"/>
      <c r="L79" s="13"/>
      <c r="M79" s="13"/>
      <c r="N79" s="13"/>
      <c r="O79" s="13"/>
      <c r="P79" s="14" t="s">
        <v>90</v>
      </c>
      <c r="Q79" s="14"/>
      <c r="R79" s="14"/>
      <c r="S79" s="14"/>
      <c r="T79" s="14"/>
      <c r="U79" s="14"/>
      <c r="V79" s="14"/>
      <c r="W79" s="14"/>
      <c r="X79" s="14"/>
      <c r="Y79" s="14"/>
      <c r="Z79" s="14" t="s">
        <v>91</v>
      </c>
      <c r="AA79" s="14"/>
      <c r="AB79" s="14"/>
      <c r="AC79" s="14"/>
      <c r="AD79" s="14"/>
      <c r="AE79" s="14"/>
      <c r="AF79" s="14"/>
      <c r="AG79" s="14"/>
      <c r="AH79" s="14"/>
      <c r="AI79" s="14"/>
      <c r="AJ79" s="14"/>
      <c r="AK79" s="14" t="s">
        <v>92</v>
      </c>
      <c r="AL79" s="14"/>
      <c r="AM79" s="14"/>
      <c r="AN79" s="14"/>
      <c r="AO79" s="14"/>
      <c r="AP79" s="14"/>
      <c r="AQ79" s="14"/>
      <c r="AR79" s="14"/>
      <c r="AS79" s="14"/>
      <c r="AT79" s="14"/>
      <c r="AU79" s="14" t="s">
        <v>93</v>
      </c>
      <c r="AV79" s="14"/>
      <c r="AW79" s="14"/>
      <c r="AX79" s="14"/>
      <c r="AY79" s="14"/>
      <c r="AZ79" s="14"/>
      <c r="BA79" s="14"/>
      <c r="BB79" s="14"/>
      <c r="BC79" s="14"/>
      <c r="BD79" s="14"/>
      <c r="BE79" s="14"/>
      <c r="BF79" s="14"/>
      <c r="BG79" s="14" t="s">
        <v>94</v>
      </c>
      <c r="BH79" s="14"/>
      <c r="BI79" s="14"/>
      <c r="BJ79" s="14"/>
      <c r="BK79" s="14"/>
      <c r="BL79" s="14"/>
      <c r="BM79" s="14"/>
      <c r="BN79" s="14"/>
      <c r="BO79" s="14"/>
      <c r="BP79" s="14"/>
      <c r="BQ79" s="14" t="s">
        <v>89</v>
      </c>
      <c r="BR79" s="14" t="s">
        <v>89</v>
      </c>
      <c r="BS79" s="14" t="s">
        <v>89</v>
      </c>
      <c r="BT79" s="14" t="s">
        <v>89</v>
      </c>
      <c r="BU79" s="14" t="s">
        <v>89</v>
      </c>
      <c r="BV79" s="14" t="s">
        <v>89</v>
      </c>
      <c r="BW79" s="14" t="s">
        <v>89</v>
      </c>
      <c r="BX79" s="14" t="s">
        <v>89</v>
      </c>
      <c r="BY79" s="14" t="s">
        <v>89</v>
      </c>
      <c r="BZ79" s="14" t="s">
        <v>89</v>
      </c>
      <c r="CA79" s="14" t="s">
        <v>95</v>
      </c>
      <c r="CB79" s="14"/>
      <c r="CC79" s="14"/>
      <c r="CD79" s="9" t="s">
        <v>96</v>
      </c>
      <c r="CE79" s="9" t="s">
        <v>97</v>
      </c>
      <c r="CF79" s="9" t="s">
        <v>98</v>
      </c>
    </row>
    <row r="80" spans="1:84" s="9" customFormat="1" ht="16.95" customHeight="1" x14ac:dyDescent="0.3">
      <c r="A80" s="13" t="s">
        <v>99</v>
      </c>
      <c r="B80" s="13" t="s">
        <v>99</v>
      </c>
      <c r="C80" s="13" t="s">
        <v>99</v>
      </c>
      <c r="D80" s="13" t="s">
        <v>99</v>
      </c>
      <c r="E80" s="13" t="s">
        <v>99</v>
      </c>
      <c r="F80" s="13" t="s">
        <v>99</v>
      </c>
      <c r="G80" s="13" t="s">
        <v>99</v>
      </c>
      <c r="H80" s="13" t="s">
        <v>99</v>
      </c>
      <c r="I80" s="13" t="s">
        <v>99</v>
      </c>
      <c r="J80" s="13" t="s">
        <v>99</v>
      </c>
      <c r="K80" s="13" t="s">
        <v>99</v>
      </c>
      <c r="L80" s="13" t="s">
        <v>99</v>
      </c>
      <c r="M80" s="13" t="s">
        <v>99</v>
      </c>
      <c r="N80" s="13" t="s">
        <v>99</v>
      </c>
      <c r="O80" s="13" t="s">
        <v>99</v>
      </c>
      <c r="P80" s="14">
        <v>0.4</v>
      </c>
      <c r="Q80" s="14">
        <v>0.4</v>
      </c>
      <c r="R80" s="14">
        <v>0.4</v>
      </c>
      <c r="S80" s="14">
        <v>0.4</v>
      </c>
      <c r="T80" s="14">
        <v>0.4</v>
      </c>
      <c r="U80" s="14">
        <v>0.4</v>
      </c>
      <c r="V80" s="14">
        <v>0.4</v>
      </c>
      <c r="W80" s="14">
        <v>0.4</v>
      </c>
      <c r="X80" s="14">
        <v>0.4</v>
      </c>
      <c r="Y80" s="14">
        <v>0.4</v>
      </c>
      <c r="Z80" s="14">
        <f>IF(AU71&gt;4.2,AU71*P80,AU71)</f>
        <v>0</v>
      </c>
      <c r="AA80" s="14">
        <f t="shared" ref="AA80:AJ80" si="26">IF(AC71&gt;4.2,AC71*Z80,AC71)</f>
        <v>0</v>
      </c>
      <c r="AB80" s="14">
        <f t="shared" si="26"/>
        <v>0</v>
      </c>
      <c r="AC80" s="14">
        <f t="shared" si="26"/>
        <v>0</v>
      </c>
      <c r="AD80" s="14">
        <f t="shared" si="26"/>
        <v>0</v>
      </c>
      <c r="AE80" s="14">
        <f t="shared" si="26"/>
        <v>0</v>
      </c>
      <c r="AF80" s="14">
        <f t="shared" si="26"/>
        <v>0</v>
      </c>
      <c r="AG80" s="14">
        <f t="shared" si="26"/>
        <v>0</v>
      </c>
      <c r="AH80" s="14">
        <f t="shared" si="26"/>
        <v>0</v>
      </c>
      <c r="AI80" s="14">
        <f t="shared" si="26"/>
        <v>0</v>
      </c>
      <c r="AJ80" s="14">
        <f t="shared" si="26"/>
        <v>0</v>
      </c>
      <c r="AK80" s="14">
        <f>IF(AU72&gt;4.2,AU72*P80,AU72)</f>
        <v>0</v>
      </c>
      <c r="AL80" s="14">
        <f t="shared" ref="AL80:AT80" si="27">IF(AM72&gt;4.2,AM72*AJ80,AM72)</f>
        <v>4.2</v>
      </c>
      <c r="AM80" s="14">
        <f t="shared" si="27"/>
        <v>0</v>
      </c>
      <c r="AN80" s="14">
        <f t="shared" si="27"/>
        <v>4.2</v>
      </c>
      <c r="AO80" s="14">
        <f t="shared" si="27"/>
        <v>0</v>
      </c>
      <c r="AP80" s="14">
        <f t="shared" si="27"/>
        <v>4.2</v>
      </c>
      <c r="AQ80" s="14">
        <f t="shared" si="27"/>
        <v>0</v>
      </c>
      <c r="AR80" s="14">
        <f t="shared" si="27"/>
        <v>4.2</v>
      </c>
      <c r="AS80" s="14">
        <f t="shared" si="27"/>
        <v>0</v>
      </c>
      <c r="AT80" s="14">
        <f t="shared" si="27"/>
        <v>0</v>
      </c>
      <c r="AU80" s="14">
        <f>Z80+AK80</f>
        <v>0</v>
      </c>
      <c r="AV80" s="14">
        <f t="shared" ref="AV80:BF80" si="28">AT80+AU80</f>
        <v>0</v>
      </c>
      <c r="AW80" s="14">
        <f t="shared" si="28"/>
        <v>0</v>
      </c>
      <c r="AX80" s="14">
        <f t="shared" si="28"/>
        <v>0</v>
      </c>
      <c r="AY80" s="14">
        <f t="shared" si="28"/>
        <v>0</v>
      </c>
      <c r="AZ80" s="14">
        <f t="shared" si="28"/>
        <v>0</v>
      </c>
      <c r="BA80" s="14">
        <f t="shared" si="28"/>
        <v>0</v>
      </c>
      <c r="BB80" s="14">
        <f t="shared" si="28"/>
        <v>0</v>
      </c>
      <c r="BC80" s="14">
        <f t="shared" si="28"/>
        <v>0</v>
      </c>
      <c r="BD80" s="14">
        <f t="shared" si="28"/>
        <v>0</v>
      </c>
      <c r="BE80" s="14">
        <f t="shared" si="28"/>
        <v>0</v>
      </c>
      <c r="BF80" s="14">
        <f t="shared" si="28"/>
        <v>0</v>
      </c>
      <c r="BG80" s="14" t="s">
        <v>4</v>
      </c>
      <c r="BH80" s="14">
        <f t="shared" ref="BH80:BP80" si="29">BI75</f>
        <v>0</v>
      </c>
      <c r="BI80" s="14">
        <f t="shared" si="29"/>
        <v>0</v>
      </c>
      <c r="BJ80" s="14">
        <f t="shared" si="29"/>
        <v>0</v>
      </c>
      <c r="BK80" s="14">
        <f t="shared" si="29"/>
        <v>0</v>
      </c>
      <c r="BL80" s="14">
        <f t="shared" si="29"/>
        <v>0</v>
      </c>
      <c r="BM80" s="14">
        <f t="shared" si="29"/>
        <v>0</v>
      </c>
      <c r="BN80" s="14">
        <f t="shared" si="29"/>
        <v>0</v>
      </c>
      <c r="BO80" s="14">
        <f t="shared" si="29"/>
        <v>0</v>
      </c>
      <c r="BP80" s="14">
        <f t="shared" si="29"/>
        <v>0</v>
      </c>
      <c r="BQ80" s="14"/>
      <c r="BR80" s="14"/>
      <c r="BS80" s="14"/>
      <c r="BT80" s="14"/>
      <c r="BU80" s="14"/>
      <c r="BV80" s="14"/>
      <c r="BW80" s="14"/>
      <c r="BX80" s="14"/>
      <c r="BY80" s="14"/>
      <c r="BZ80" s="14"/>
      <c r="CA80" s="14">
        <v>4.2</v>
      </c>
      <c r="CB80" s="14">
        <v>4.2</v>
      </c>
      <c r="CC80" s="14">
        <v>4.2</v>
      </c>
      <c r="CD80" s="9">
        <f>Z80+AK80+AU73+AU74</f>
        <v>0</v>
      </c>
      <c r="CF80" s="9" t="s">
        <v>100</v>
      </c>
    </row>
    <row r="81" spans="1:84" s="9" customFormat="1" ht="16.95" customHeight="1" x14ac:dyDescent="0.3">
      <c r="A81" s="13" t="s">
        <v>101</v>
      </c>
      <c r="B81" s="13" t="s">
        <v>102</v>
      </c>
      <c r="C81" s="13" t="s">
        <v>102</v>
      </c>
      <c r="D81" s="13" t="s">
        <v>102</v>
      </c>
      <c r="E81" s="13" t="s">
        <v>102</v>
      </c>
      <c r="F81" s="13" t="s">
        <v>102</v>
      </c>
      <c r="G81" s="13" t="s">
        <v>102</v>
      </c>
      <c r="H81" s="13" t="s">
        <v>102</v>
      </c>
      <c r="I81" s="13" t="s">
        <v>102</v>
      </c>
      <c r="J81" s="13" t="s">
        <v>102</v>
      </c>
      <c r="K81" s="13" t="s">
        <v>102</v>
      </c>
      <c r="L81" s="13" t="s">
        <v>102</v>
      </c>
      <c r="M81" s="13" t="s">
        <v>102</v>
      </c>
      <c r="N81" s="13" t="s">
        <v>102</v>
      </c>
      <c r="O81" s="13" t="s">
        <v>102</v>
      </c>
      <c r="P81" s="14">
        <v>0.4</v>
      </c>
      <c r="Q81" s="14">
        <f t="shared" ref="Q81:Y81" si="30">IF(T81&gt;11,0.4,1)</f>
        <v>1</v>
      </c>
      <c r="R81" s="14">
        <f t="shared" si="30"/>
        <v>1</v>
      </c>
      <c r="S81" s="14">
        <f t="shared" si="30"/>
        <v>1</v>
      </c>
      <c r="T81" s="14">
        <f t="shared" si="30"/>
        <v>1</v>
      </c>
      <c r="U81" s="14">
        <f t="shared" si="30"/>
        <v>1</v>
      </c>
      <c r="V81" s="14">
        <f t="shared" si="30"/>
        <v>1</v>
      </c>
      <c r="W81" s="14">
        <f t="shared" si="30"/>
        <v>1</v>
      </c>
      <c r="X81" s="14">
        <f t="shared" si="30"/>
        <v>1</v>
      </c>
      <c r="Y81" s="14">
        <f t="shared" si="30"/>
        <v>1</v>
      </c>
      <c r="Z81" s="14">
        <f>IF(AK71=0,0,(IF(AK71&gt;11,AK71*P81,4.2)))</f>
        <v>0</v>
      </c>
      <c r="AA81" s="14">
        <f t="shared" ref="AA81:AJ82" si="31">AB71</f>
        <v>0</v>
      </c>
      <c r="AB81" s="14">
        <f t="shared" si="31"/>
        <v>0</v>
      </c>
      <c r="AC81" s="14">
        <f t="shared" si="31"/>
        <v>0</v>
      </c>
      <c r="AD81" s="14">
        <f t="shared" si="31"/>
        <v>0</v>
      </c>
      <c r="AE81" s="14">
        <f t="shared" si="31"/>
        <v>0</v>
      </c>
      <c r="AF81" s="14">
        <f t="shared" si="31"/>
        <v>0</v>
      </c>
      <c r="AG81" s="14">
        <f t="shared" si="31"/>
        <v>0</v>
      </c>
      <c r="AH81" s="14">
        <f t="shared" si="31"/>
        <v>0</v>
      </c>
      <c r="AI81" s="14">
        <f t="shared" si="31"/>
        <v>0</v>
      </c>
      <c r="AJ81" s="14">
        <f t="shared" si="31"/>
        <v>0</v>
      </c>
      <c r="AK81" s="14">
        <f>IF(AK72=0,0,(IF(AK72&gt;11,AK72*P81,4.2)))</f>
        <v>4.2</v>
      </c>
      <c r="AL81" s="14">
        <f t="shared" ref="AL81:AT82" si="32">AL72</f>
        <v>0</v>
      </c>
      <c r="AM81" s="14">
        <f t="shared" si="32"/>
        <v>4.2</v>
      </c>
      <c r="AN81" s="14">
        <f t="shared" si="32"/>
        <v>0</v>
      </c>
      <c r="AO81" s="14">
        <f t="shared" si="32"/>
        <v>4.2</v>
      </c>
      <c r="AP81" s="14">
        <f t="shared" si="32"/>
        <v>0</v>
      </c>
      <c r="AQ81" s="14">
        <f t="shared" si="32"/>
        <v>4.2</v>
      </c>
      <c r="AR81" s="14">
        <f t="shared" si="32"/>
        <v>0</v>
      </c>
      <c r="AS81" s="14">
        <f t="shared" si="32"/>
        <v>4.2</v>
      </c>
      <c r="AT81" s="14">
        <f t="shared" si="32"/>
        <v>0</v>
      </c>
      <c r="AU81" s="14">
        <f>IF(Z81&gt;AK81,Z81,AK81)</f>
        <v>4.2</v>
      </c>
      <c r="AV81" s="14">
        <f t="shared" ref="AV81:BF81" si="33">IF(AT81&gt;AU81,AT81,AU81)</f>
        <v>4.2</v>
      </c>
      <c r="AW81" s="14">
        <f t="shared" si="33"/>
        <v>4.2</v>
      </c>
      <c r="AX81" s="14">
        <f t="shared" si="33"/>
        <v>4.2</v>
      </c>
      <c r="AY81" s="14">
        <f t="shared" si="33"/>
        <v>4.2</v>
      </c>
      <c r="AZ81" s="14">
        <f t="shared" si="33"/>
        <v>4.2</v>
      </c>
      <c r="BA81" s="14">
        <f t="shared" si="33"/>
        <v>4.2</v>
      </c>
      <c r="BB81" s="14">
        <f t="shared" si="33"/>
        <v>4.2</v>
      </c>
      <c r="BC81" s="14">
        <f t="shared" si="33"/>
        <v>4.2</v>
      </c>
      <c r="BD81" s="14">
        <f t="shared" si="33"/>
        <v>4.2</v>
      </c>
      <c r="BE81" s="14">
        <f t="shared" si="33"/>
        <v>4.2</v>
      </c>
      <c r="BF81" s="14">
        <f t="shared" si="33"/>
        <v>4.2</v>
      </c>
      <c r="BG81" s="14">
        <f>Z75</f>
        <v>0</v>
      </c>
      <c r="BH81" s="14">
        <f t="shared" ref="BH81:BP81" si="34">BE75</f>
        <v>0</v>
      </c>
      <c r="BI81" s="14">
        <f t="shared" si="34"/>
        <v>0</v>
      </c>
      <c r="BJ81" s="14">
        <f t="shared" si="34"/>
        <v>0</v>
      </c>
      <c r="BK81" s="14">
        <f t="shared" si="34"/>
        <v>0</v>
      </c>
      <c r="BL81" s="14">
        <f t="shared" si="34"/>
        <v>0</v>
      </c>
      <c r="BM81" s="14">
        <f t="shared" si="34"/>
        <v>0</v>
      </c>
      <c r="BN81" s="14">
        <f t="shared" si="34"/>
        <v>0</v>
      </c>
      <c r="BO81" s="14">
        <f t="shared" si="34"/>
        <v>0</v>
      </c>
      <c r="BP81" s="14">
        <f t="shared" si="34"/>
        <v>0</v>
      </c>
      <c r="BQ81" s="14">
        <f>P83</f>
        <v>1</v>
      </c>
      <c r="BR81" s="14">
        <f t="shared" ref="BR81:BZ81" si="35">BM83</f>
        <v>0</v>
      </c>
      <c r="BS81" s="14">
        <f t="shared" si="35"/>
        <v>0</v>
      </c>
      <c r="BT81" s="14">
        <f t="shared" si="35"/>
        <v>0</v>
      </c>
      <c r="BU81" s="14">
        <f t="shared" si="35"/>
        <v>0</v>
      </c>
      <c r="BV81" s="14">
        <f t="shared" si="35"/>
        <v>0</v>
      </c>
      <c r="BW81" s="14">
        <f t="shared" si="35"/>
        <v>0</v>
      </c>
      <c r="BX81" s="14">
        <f t="shared" si="35"/>
        <v>0</v>
      </c>
      <c r="BY81" s="14">
        <f t="shared" si="35"/>
        <v>0</v>
      </c>
      <c r="BZ81" s="14">
        <f t="shared" si="35"/>
        <v>0</v>
      </c>
      <c r="CA81" s="14">
        <v>4.2</v>
      </c>
      <c r="CB81" s="14">
        <v>4.2</v>
      </c>
      <c r="CC81" s="14">
        <v>4.2</v>
      </c>
      <c r="CD81" s="9">
        <f>AU81+((BG81-1)*P83*4.2)</f>
        <v>0</v>
      </c>
      <c r="CE81" s="9" t="s">
        <v>4</v>
      </c>
      <c r="CF81" s="9">
        <f>IF(P88=1,CD81,CE82)</f>
        <v>0</v>
      </c>
    </row>
    <row r="82" spans="1:84" s="9" customFormat="1" ht="16.95" customHeight="1" x14ac:dyDescent="0.3">
      <c r="A82" s="13" t="s">
        <v>103</v>
      </c>
      <c r="B82" s="13" t="s">
        <v>102</v>
      </c>
      <c r="C82" s="13" t="s">
        <v>102</v>
      </c>
      <c r="D82" s="13" t="s">
        <v>102</v>
      </c>
      <c r="E82" s="13" t="s">
        <v>102</v>
      </c>
      <c r="F82" s="13" t="s">
        <v>102</v>
      </c>
      <c r="G82" s="13" t="s">
        <v>102</v>
      </c>
      <c r="H82" s="13" t="s">
        <v>102</v>
      </c>
      <c r="I82" s="13" t="s">
        <v>102</v>
      </c>
      <c r="J82" s="13" t="s">
        <v>102</v>
      </c>
      <c r="K82" s="13" t="s">
        <v>102</v>
      </c>
      <c r="L82" s="13" t="s">
        <v>102</v>
      </c>
      <c r="M82" s="13" t="s">
        <v>102</v>
      </c>
      <c r="N82" s="13" t="s">
        <v>102</v>
      </c>
      <c r="O82" s="13" t="s">
        <v>102</v>
      </c>
      <c r="P82" s="14">
        <v>0.4</v>
      </c>
      <c r="Q82" s="14">
        <f t="shared" ref="Q82" si="36">IF(T82&gt;11,0.4,1)</f>
        <v>1</v>
      </c>
      <c r="R82" s="14">
        <f t="shared" ref="R82" si="37">IF(U82&gt;11,0.4,1)</f>
        <v>1</v>
      </c>
      <c r="S82" s="14">
        <f t="shared" ref="S82" si="38">IF(V82&gt;11,0.4,1)</f>
        <v>1</v>
      </c>
      <c r="T82" s="14">
        <f t="shared" ref="T82" si="39">IF(W82&gt;11,0.4,1)</f>
        <v>1</v>
      </c>
      <c r="U82" s="14">
        <f t="shared" ref="U82" si="40">IF(X82&gt;11,0.4,1)</f>
        <v>1</v>
      </c>
      <c r="V82" s="14">
        <f t="shared" ref="V82" si="41">IF(Y82&gt;11,0.4,1)</f>
        <v>1</v>
      </c>
      <c r="W82" s="14">
        <f t="shared" ref="W82" si="42">IF(Z82&gt;11,0.4,1)</f>
        <v>1</v>
      </c>
      <c r="X82" s="14">
        <f t="shared" ref="X82" si="43">IF(AA82&gt;11,0.4,1)</f>
        <v>1</v>
      </c>
      <c r="Y82" s="14">
        <f t="shared" ref="Y82" si="44">IF(AB82&gt;11,0.4,1)</f>
        <v>1</v>
      </c>
      <c r="Z82" s="14">
        <f>IF(AK71=0,0,(IF(AK71&gt;11,AK71*P82,4.2)))</f>
        <v>0</v>
      </c>
      <c r="AA82" s="14">
        <f t="shared" si="31"/>
        <v>0</v>
      </c>
      <c r="AB82" s="14">
        <f t="shared" si="31"/>
        <v>0</v>
      </c>
      <c r="AC82" s="14">
        <f t="shared" si="31"/>
        <v>0</v>
      </c>
      <c r="AD82" s="14">
        <f t="shared" si="31"/>
        <v>0</v>
      </c>
      <c r="AE82" s="14">
        <f t="shared" si="31"/>
        <v>0</v>
      </c>
      <c r="AF82" s="14">
        <f t="shared" si="31"/>
        <v>0</v>
      </c>
      <c r="AG82" s="14">
        <f t="shared" si="31"/>
        <v>0</v>
      </c>
      <c r="AH82" s="14">
        <f t="shared" si="31"/>
        <v>0</v>
      </c>
      <c r="AI82" s="14">
        <f t="shared" si="31"/>
        <v>0</v>
      </c>
      <c r="AJ82" s="14">
        <f t="shared" si="31"/>
        <v>4.2</v>
      </c>
      <c r="AK82" s="14">
        <f>IF(AK72=0,0,(IF(AK72&gt;11,AK72*P81,4.2)))</f>
        <v>4.2</v>
      </c>
      <c r="AL82" s="14">
        <f t="shared" si="32"/>
        <v>0</v>
      </c>
      <c r="AM82" s="14">
        <f t="shared" si="32"/>
        <v>0</v>
      </c>
      <c r="AN82" s="14">
        <f t="shared" si="32"/>
        <v>0</v>
      </c>
      <c r="AO82" s="14">
        <f t="shared" si="32"/>
        <v>0</v>
      </c>
      <c r="AP82" s="14">
        <f t="shared" si="32"/>
        <v>0</v>
      </c>
      <c r="AQ82" s="14">
        <f t="shared" si="32"/>
        <v>0</v>
      </c>
      <c r="AR82" s="14">
        <f t="shared" si="32"/>
        <v>0</v>
      </c>
      <c r="AS82" s="14">
        <f t="shared" si="32"/>
        <v>0</v>
      </c>
      <c r="AT82" s="14">
        <f t="shared" si="32"/>
        <v>0</v>
      </c>
      <c r="AU82" s="14">
        <f>IF(Z82&gt;AK82,Z82,AK82)</f>
        <v>4.2</v>
      </c>
      <c r="AV82" s="14">
        <f t="shared" ref="AV82" si="45">IF(AT82&gt;AU82,AT82,AU82)</f>
        <v>4.2</v>
      </c>
      <c r="AW82" s="14">
        <f t="shared" ref="AW82" si="46">IF(AU82&gt;AV82,AU82,AV82)</f>
        <v>4.2</v>
      </c>
      <c r="AX82" s="14">
        <f t="shared" ref="AX82" si="47">IF(AV82&gt;AW82,AV82,AW82)</f>
        <v>4.2</v>
      </c>
      <c r="AY82" s="14">
        <f t="shared" ref="AY82" si="48">IF(AW82&gt;AX82,AW82,AX82)</f>
        <v>4.2</v>
      </c>
      <c r="AZ82" s="14">
        <f t="shared" ref="AZ82" si="49">IF(AX82&gt;AY82,AX82,AY82)</f>
        <v>4.2</v>
      </c>
      <c r="BA82" s="14">
        <f t="shared" ref="BA82" si="50">IF(AY82&gt;AZ82,AY82,AZ82)</f>
        <v>4.2</v>
      </c>
      <c r="BB82" s="14">
        <f t="shared" ref="BB82" si="51">IF(AZ82&gt;BA82,AZ82,BA82)</f>
        <v>4.2</v>
      </c>
      <c r="BC82" s="14">
        <f t="shared" ref="BC82" si="52">IF(BA82&gt;BB82,BA82,BB82)</f>
        <v>4.2</v>
      </c>
      <c r="BD82" s="14">
        <f t="shared" ref="BD82" si="53">IF(BB82&gt;BC82,BB82,BC82)</f>
        <v>4.2</v>
      </c>
      <c r="BE82" s="14">
        <f t="shared" ref="BE82" si="54">IF(BC82&gt;BD82,BC82,BD82)</f>
        <v>4.2</v>
      </c>
      <c r="BF82" s="14">
        <f t="shared" ref="BF82" si="55">IF(BD82&gt;BE82,BD82,BE82)</f>
        <v>4.2</v>
      </c>
      <c r="BG82" s="14">
        <f>Z75</f>
        <v>0</v>
      </c>
      <c r="BH82" s="14">
        <f t="shared" ref="BH82" si="56">BE76</f>
        <v>0</v>
      </c>
      <c r="BI82" s="14">
        <f t="shared" ref="BI82" si="57">BF76</f>
        <v>0</v>
      </c>
      <c r="BJ82" s="14">
        <f t="shared" ref="BJ82" si="58">BG76</f>
        <v>0</v>
      </c>
      <c r="BK82" s="14">
        <f t="shared" ref="BK82" si="59">BH76</f>
        <v>0</v>
      </c>
      <c r="BL82" s="14">
        <f t="shared" ref="BL82" si="60">BI76</f>
        <v>0</v>
      </c>
      <c r="BM82" s="14">
        <f t="shared" ref="BM82" si="61">BJ76</f>
        <v>0</v>
      </c>
      <c r="BN82" s="14">
        <f t="shared" ref="BN82" si="62">BK76</f>
        <v>0</v>
      </c>
      <c r="BO82" s="14">
        <f t="shared" ref="BO82" si="63">BL76</f>
        <v>0</v>
      </c>
      <c r="BP82" s="14">
        <f t="shared" ref="BP82" si="64">BM76</f>
        <v>0</v>
      </c>
      <c r="BQ82" s="14">
        <f>P83</f>
        <v>1</v>
      </c>
      <c r="BR82" s="14">
        <f t="shared" ref="BR82" si="65">BM84</f>
        <v>0</v>
      </c>
      <c r="BS82" s="14">
        <f t="shared" ref="BS82" si="66">BN84</f>
        <v>0</v>
      </c>
      <c r="BT82" s="14">
        <f t="shared" ref="BT82" si="67">BO84</f>
        <v>0</v>
      </c>
      <c r="BU82" s="14">
        <f t="shared" ref="BU82" si="68">BP84</f>
        <v>0</v>
      </c>
      <c r="BV82" s="14">
        <f t="shared" ref="BV82" si="69">BQ84</f>
        <v>0</v>
      </c>
      <c r="BW82" s="14">
        <f t="shared" ref="BW82" si="70">BR84</f>
        <v>0</v>
      </c>
      <c r="BX82" s="14">
        <f t="shared" ref="BX82" si="71">BS84</f>
        <v>0</v>
      </c>
      <c r="BY82" s="14">
        <f t="shared" ref="BY82" si="72">BT84</f>
        <v>0</v>
      </c>
      <c r="BZ82" s="14">
        <f t="shared" ref="BZ82" si="73">BU84</f>
        <v>0</v>
      </c>
      <c r="CA82" s="14">
        <v>4.2</v>
      </c>
      <c r="CB82" s="14">
        <v>4.2</v>
      </c>
      <c r="CC82" s="14">
        <v>4.2</v>
      </c>
      <c r="CE82" s="9">
        <f>4.2+((BG82-1)*P83*4.2)</f>
        <v>0</v>
      </c>
    </row>
    <row r="83" spans="1:84" s="9" customFormat="1" ht="16.95" customHeight="1" x14ac:dyDescent="0.3">
      <c r="A83" s="13" t="s">
        <v>70</v>
      </c>
      <c r="B83" s="13" t="s">
        <v>70</v>
      </c>
      <c r="C83" s="13" t="s">
        <v>70</v>
      </c>
      <c r="D83" s="13" t="s">
        <v>70</v>
      </c>
      <c r="E83" s="13" t="s">
        <v>70</v>
      </c>
      <c r="F83" s="13" t="s">
        <v>70</v>
      </c>
      <c r="G83" s="13" t="s">
        <v>70</v>
      </c>
      <c r="H83" s="13" t="s">
        <v>70</v>
      </c>
      <c r="I83" s="13" t="s">
        <v>70</v>
      </c>
      <c r="J83" s="13" t="s">
        <v>70</v>
      </c>
      <c r="K83" s="13" t="s">
        <v>70</v>
      </c>
      <c r="L83" s="13" t="s">
        <v>70</v>
      </c>
      <c r="M83" s="13" t="s">
        <v>70</v>
      </c>
      <c r="N83" s="13" t="s">
        <v>70</v>
      </c>
      <c r="O83" s="13" t="s">
        <v>70</v>
      </c>
      <c r="P83" s="14">
        <f>IF(Z75=2,0.8,(IF(Z75=3,0.75,(IF(Z75=4,0.7,(IF(Z75=5,0.65,(IF(Z75=6,0.6,(IF(Z75=7,0.55,(IF(Z75=8,0.5,(IF(Z75&gt;8,0.45,1)))))))))))))))</f>
        <v>1</v>
      </c>
      <c r="Q83" s="14">
        <f t="shared" ref="Q83:Y83" si="74">IF(R75=2,0.8,(IF(R75=3,0.75,(IF(R75=4,0.7,(IF(R75=5,0.65,(IF(R75=6,0.6,(IF(R75=7,0.55,(IF(R75=8,0.5,(IF(R75&gt;8,0.45,1)))))))))))))))</f>
        <v>1</v>
      </c>
      <c r="R83" s="14">
        <f t="shared" si="74"/>
        <v>1</v>
      </c>
      <c r="S83" s="14">
        <f t="shared" si="74"/>
        <v>1</v>
      </c>
      <c r="T83" s="14">
        <f t="shared" si="74"/>
        <v>1</v>
      </c>
      <c r="U83" s="14">
        <f t="shared" si="74"/>
        <v>1</v>
      </c>
      <c r="V83" s="14">
        <f t="shared" si="74"/>
        <v>1</v>
      </c>
      <c r="W83" s="14">
        <f t="shared" si="74"/>
        <v>1</v>
      </c>
      <c r="X83" s="14">
        <f t="shared" si="74"/>
        <v>1</v>
      </c>
      <c r="Y83" s="14">
        <f t="shared" si="74"/>
        <v>1</v>
      </c>
      <c r="Z83" s="14"/>
      <c r="AA83" s="14"/>
      <c r="AB83" s="14"/>
      <c r="AC83" s="14"/>
      <c r="AD83" s="14"/>
      <c r="AE83" s="14"/>
      <c r="AF83" s="14"/>
      <c r="AG83" s="14"/>
      <c r="AH83" s="14"/>
      <c r="AI83" s="14"/>
      <c r="AJ83" s="14"/>
      <c r="AK83" s="14"/>
      <c r="AL83" s="14"/>
      <c r="AM83" s="14"/>
      <c r="AN83" s="14"/>
      <c r="AO83" s="14"/>
      <c r="AP83" s="14"/>
      <c r="AQ83" s="14"/>
      <c r="AR83" s="14"/>
      <c r="AS83" s="14"/>
      <c r="AT83" s="14"/>
      <c r="AU83" s="14"/>
      <c r="AV83" s="14"/>
      <c r="AW83" s="14"/>
      <c r="AX83" s="14"/>
      <c r="AY83" s="14"/>
      <c r="AZ83" s="14"/>
      <c r="BA83" s="14"/>
      <c r="BB83" s="14"/>
      <c r="BC83" s="14"/>
      <c r="BD83" s="14"/>
      <c r="BE83" s="14"/>
      <c r="BF83" s="14"/>
      <c r="BH83" s="14"/>
      <c r="BI83" s="14"/>
      <c r="BJ83" s="14"/>
      <c r="BK83" s="14"/>
      <c r="BL83" s="14"/>
      <c r="BM83" s="14"/>
      <c r="BN83" s="14"/>
      <c r="BO83" s="14"/>
      <c r="BP83" s="14"/>
      <c r="BQ83" s="14"/>
      <c r="BR83" s="14"/>
      <c r="BS83" s="14"/>
      <c r="BT83" s="14"/>
      <c r="BU83" s="14"/>
      <c r="BV83" s="14"/>
      <c r="BW83" s="14"/>
      <c r="BX83" s="14"/>
      <c r="BY83" s="14"/>
      <c r="BZ83" s="14"/>
      <c r="CA83" s="14"/>
      <c r="CB83" s="14"/>
      <c r="CC83" s="14"/>
      <c r="CD83" s="9" t="s">
        <v>104</v>
      </c>
      <c r="CE83" s="9" t="s">
        <v>105</v>
      </c>
    </row>
    <row r="84" spans="1:84" s="9" customFormat="1" ht="16.95" customHeight="1" x14ac:dyDescent="0.3">
      <c r="A84" s="13"/>
      <c r="B84" s="13"/>
      <c r="C84" s="13"/>
      <c r="D84" s="13"/>
      <c r="E84" s="13"/>
      <c r="F84" s="13"/>
      <c r="G84" s="13"/>
      <c r="H84" s="13"/>
      <c r="I84" s="13"/>
      <c r="J84" s="13"/>
      <c r="K84" s="13"/>
      <c r="L84" s="13"/>
      <c r="M84" s="13"/>
      <c r="N84" s="13"/>
      <c r="O84" s="13"/>
      <c r="P84" s="14" t="s">
        <v>4</v>
      </c>
      <c r="Q84" s="14"/>
      <c r="R84" s="14"/>
      <c r="S84" s="14"/>
      <c r="T84" s="14"/>
      <c r="U84" s="14"/>
      <c r="V84" s="14"/>
      <c r="W84" s="14"/>
      <c r="X84" s="14"/>
      <c r="Y84" s="14"/>
      <c r="Z84" s="14"/>
      <c r="AA84" s="14"/>
      <c r="AB84" s="14"/>
      <c r="AC84" s="14"/>
      <c r="AD84" s="14"/>
      <c r="AE84" s="14"/>
      <c r="AF84" s="14"/>
      <c r="AG84" s="14"/>
      <c r="AH84" s="14"/>
      <c r="AI84" s="14"/>
      <c r="AJ84" s="14"/>
      <c r="AK84" s="14"/>
      <c r="AL84" s="14"/>
      <c r="AM84" s="14"/>
      <c r="AN84" s="14"/>
      <c r="AO84" s="14"/>
      <c r="AP84" s="14"/>
      <c r="AQ84" s="14"/>
      <c r="AR84" s="14"/>
      <c r="AS84" s="14"/>
      <c r="AT84" s="14"/>
      <c r="AU84" s="14"/>
      <c r="AV84" s="14"/>
      <c r="AW84" s="14"/>
      <c r="AX84" s="14"/>
      <c r="AY84" s="14"/>
      <c r="AZ84" s="14"/>
      <c r="BA84" s="14"/>
      <c r="BB84" s="14"/>
      <c r="BC84" s="14"/>
      <c r="BD84" s="14"/>
      <c r="BE84" s="14"/>
      <c r="BF84" s="14"/>
      <c r="BH84" s="14"/>
      <c r="BI84" s="14"/>
      <c r="BJ84" s="14"/>
      <c r="BK84" s="14"/>
      <c r="BL84" s="14"/>
      <c r="BM84" s="14"/>
      <c r="BN84" s="14"/>
      <c r="BO84" s="14"/>
      <c r="BP84" s="14"/>
      <c r="BQ84" s="14"/>
      <c r="BR84" s="14"/>
      <c r="BS84" s="14"/>
      <c r="BT84" s="14"/>
      <c r="BU84" s="14"/>
      <c r="BV84" s="14"/>
      <c r="BW84" s="14"/>
      <c r="BX84" s="14"/>
      <c r="BY84" s="14"/>
      <c r="BZ84" s="14"/>
      <c r="CA84" s="14"/>
      <c r="CB84" s="14"/>
      <c r="CC84" s="14"/>
    </row>
    <row r="85" spans="1:84" s="9" customFormat="1" ht="16.95" customHeight="1" x14ac:dyDescent="0.3">
      <c r="A85" s="13"/>
      <c r="B85" s="13"/>
      <c r="C85" s="13"/>
      <c r="D85" s="13"/>
      <c r="E85" s="13"/>
      <c r="F85" s="13"/>
      <c r="G85" s="13"/>
      <c r="H85" s="13"/>
      <c r="I85" s="13"/>
      <c r="J85" s="13"/>
      <c r="K85" s="13"/>
      <c r="L85" s="13"/>
      <c r="M85" s="13"/>
      <c r="N85" s="13"/>
      <c r="O85" s="13"/>
      <c r="P85" s="14"/>
      <c r="Q85" s="14"/>
      <c r="R85" s="14"/>
      <c r="S85" s="14"/>
      <c r="T85" s="14"/>
      <c r="U85" s="14"/>
      <c r="V85" s="14"/>
      <c r="W85" s="14"/>
      <c r="X85" s="14"/>
      <c r="Y85" s="14"/>
      <c r="Z85" s="14"/>
      <c r="AA85" s="14"/>
      <c r="AB85" s="14"/>
      <c r="AC85" s="14"/>
      <c r="AD85" s="14"/>
      <c r="AE85" s="14"/>
      <c r="AF85" s="14"/>
      <c r="AG85" s="14"/>
      <c r="AH85" s="14"/>
      <c r="AI85" s="14"/>
      <c r="AJ85" s="14"/>
      <c r="AK85" s="14"/>
      <c r="AL85" s="14"/>
      <c r="AM85" s="14"/>
      <c r="AN85" s="14"/>
      <c r="AO85" s="14"/>
      <c r="AP85" s="14"/>
      <c r="AQ85" s="14"/>
      <c r="AR85" s="14"/>
      <c r="AS85" s="14"/>
      <c r="AT85" s="14"/>
      <c r="AU85" s="14"/>
      <c r="AV85" s="14"/>
      <c r="AW85" s="14"/>
      <c r="AX85" s="14"/>
      <c r="AY85" s="14"/>
      <c r="AZ85" s="14"/>
      <c r="BA85" s="14"/>
      <c r="BB85" s="14"/>
      <c r="BC85" s="14"/>
      <c r="BD85" s="14"/>
      <c r="BE85" s="14"/>
      <c r="BF85" s="14"/>
      <c r="BH85" s="14"/>
      <c r="BI85" s="14"/>
      <c r="BJ85" s="14"/>
      <c r="BK85" s="14"/>
      <c r="BL85" s="14"/>
      <c r="BM85" s="14"/>
      <c r="BN85" s="14"/>
      <c r="BO85" s="14"/>
      <c r="BP85" s="14"/>
      <c r="BQ85" s="14"/>
      <c r="BR85" s="14"/>
      <c r="BS85" s="14"/>
      <c r="BT85" s="14"/>
      <c r="BU85" s="14"/>
      <c r="BV85" s="14"/>
      <c r="BW85" s="14"/>
      <c r="BX85" s="14"/>
      <c r="BY85" s="14"/>
      <c r="BZ85" s="14"/>
      <c r="CA85" s="14"/>
      <c r="CB85" s="14"/>
      <c r="CC85" s="14"/>
    </row>
    <row r="86" spans="1:84" s="9" customFormat="1" ht="16.95" customHeight="1" x14ac:dyDescent="0.3">
      <c r="A86" s="13" t="s">
        <v>106</v>
      </c>
      <c r="B86" s="13"/>
      <c r="C86" s="13"/>
      <c r="D86" s="13"/>
      <c r="E86" s="13"/>
      <c r="F86" s="13"/>
      <c r="G86" s="13"/>
      <c r="H86" s="13"/>
      <c r="I86" s="13"/>
      <c r="J86" s="13"/>
      <c r="K86" s="13"/>
      <c r="L86" s="13"/>
      <c r="M86" s="13"/>
      <c r="N86" s="13"/>
      <c r="O86" s="13"/>
      <c r="P86" s="13"/>
      <c r="Q86" s="13"/>
      <c r="R86" s="13"/>
      <c r="S86" s="13"/>
      <c r="T86" s="13"/>
      <c r="U86" s="13"/>
      <c r="V86" s="13"/>
      <c r="W86" s="13"/>
      <c r="X86" s="13"/>
      <c r="Y86" s="13"/>
      <c r="Z86" s="13"/>
      <c r="AA86" s="13"/>
      <c r="AB86" s="13"/>
      <c r="AC86" s="13"/>
      <c r="AD86" s="13"/>
      <c r="AE86" s="13"/>
      <c r="AF86" s="13"/>
      <c r="AG86" s="13"/>
      <c r="AH86" s="13"/>
      <c r="AI86" s="13"/>
      <c r="AJ86" s="13"/>
      <c r="AK86" s="14"/>
      <c r="AL86" s="14"/>
      <c r="AM86" s="14"/>
      <c r="AN86" s="14"/>
      <c r="AO86" s="14"/>
      <c r="AP86" s="14"/>
      <c r="AQ86" s="14"/>
      <c r="AR86" s="14"/>
      <c r="AS86" s="14"/>
      <c r="AT86" s="14"/>
      <c r="AU86" s="14"/>
      <c r="AV86" s="14"/>
      <c r="AW86" s="14"/>
      <c r="AX86" s="14"/>
      <c r="AY86" s="14"/>
      <c r="AZ86" s="14"/>
      <c r="BA86" s="14"/>
      <c r="BB86" s="14"/>
      <c r="BC86" s="14"/>
      <c r="BD86" s="14"/>
      <c r="BE86" s="14"/>
      <c r="BF86" s="14"/>
      <c r="BH86" s="14"/>
      <c r="BI86" s="14"/>
      <c r="BJ86" s="14"/>
      <c r="BK86" s="14"/>
      <c r="BL86" s="14"/>
      <c r="BM86" s="14"/>
      <c r="BN86" s="14"/>
      <c r="BO86" s="14"/>
      <c r="BP86" s="14"/>
      <c r="BQ86" s="14"/>
      <c r="BR86" s="14"/>
      <c r="BS86" s="14"/>
      <c r="BT86" s="14"/>
      <c r="BU86" s="14"/>
      <c r="BV86" s="14"/>
      <c r="BW86" s="14"/>
      <c r="BX86" s="14"/>
      <c r="BY86" s="14"/>
      <c r="BZ86" s="14"/>
      <c r="CA86" s="14"/>
      <c r="CB86" s="14"/>
      <c r="CC86" s="14"/>
    </row>
    <row r="87" spans="1:84" s="9" customFormat="1" ht="16.95" customHeight="1" x14ac:dyDescent="0.3">
      <c r="A87" s="13" t="s">
        <v>107</v>
      </c>
      <c r="B87" s="13"/>
      <c r="C87" s="13"/>
      <c r="D87" s="13"/>
      <c r="E87" s="13"/>
      <c r="F87" s="13"/>
      <c r="G87" s="13"/>
      <c r="H87" s="13"/>
      <c r="I87" s="13"/>
      <c r="J87" s="13"/>
      <c r="K87" s="13"/>
      <c r="L87" s="13"/>
      <c r="M87" s="13"/>
      <c r="N87" s="13"/>
      <c r="O87" s="13"/>
      <c r="P87" s="13"/>
      <c r="Q87" s="13"/>
      <c r="R87" s="13"/>
      <c r="S87" s="13"/>
      <c r="T87" s="13"/>
      <c r="U87" s="13"/>
      <c r="V87" s="13"/>
      <c r="W87" s="13"/>
      <c r="X87" s="13"/>
      <c r="Y87" s="13"/>
      <c r="Z87" s="13"/>
      <c r="AA87" s="13"/>
      <c r="AB87" s="13"/>
      <c r="AC87" s="13"/>
      <c r="AD87" s="13"/>
      <c r="AE87" s="13"/>
      <c r="AF87" s="13"/>
      <c r="AG87" s="13"/>
      <c r="AH87" s="13"/>
      <c r="AI87" s="13"/>
      <c r="AJ87" s="13"/>
      <c r="AK87" s="14"/>
      <c r="AL87" s="14"/>
      <c r="AM87" s="14"/>
      <c r="AN87" s="14"/>
      <c r="AO87" s="14"/>
      <c r="AP87" s="14"/>
      <c r="AQ87" s="14"/>
      <c r="AR87" s="14"/>
      <c r="AS87" s="14"/>
      <c r="AT87" s="14"/>
      <c r="AU87" s="14"/>
      <c r="AV87" s="14"/>
      <c r="AW87" s="14"/>
      <c r="AX87" s="14"/>
      <c r="AY87" s="14"/>
      <c r="AZ87" s="14"/>
      <c r="BA87" s="14"/>
      <c r="BB87" s="14"/>
      <c r="BC87" s="14"/>
      <c r="BD87" s="14"/>
      <c r="BE87" s="14"/>
      <c r="BF87" s="14"/>
      <c r="BH87" s="14"/>
      <c r="BI87" s="14"/>
      <c r="BJ87" s="14"/>
      <c r="BK87" s="14"/>
      <c r="BL87" s="14"/>
      <c r="BM87" s="14"/>
      <c r="BN87" s="14"/>
      <c r="BO87" s="14"/>
      <c r="BP87" s="14"/>
      <c r="BQ87" s="14"/>
      <c r="BR87" s="14"/>
      <c r="BS87" s="14"/>
      <c r="BT87" s="14"/>
      <c r="BU87" s="14"/>
      <c r="BV87" s="14"/>
      <c r="BW87" s="14"/>
      <c r="BX87" s="14"/>
      <c r="BY87" s="14"/>
      <c r="BZ87" s="14"/>
      <c r="CA87" s="14"/>
      <c r="CB87" s="14"/>
      <c r="CC87" s="14"/>
    </row>
    <row r="88" spans="1:84" s="9" customFormat="1" ht="16.95" customHeight="1" x14ac:dyDescent="0.3">
      <c r="A88" s="39" t="s">
        <v>108</v>
      </c>
      <c r="B88" s="39"/>
      <c r="C88" s="39"/>
      <c r="D88" s="39"/>
      <c r="E88" s="39"/>
      <c r="F88" s="39"/>
      <c r="G88" s="39"/>
      <c r="H88" s="39"/>
      <c r="I88" s="39"/>
      <c r="J88" s="39"/>
      <c r="K88" s="39"/>
      <c r="L88" s="39"/>
      <c r="M88" s="39"/>
      <c r="N88" s="39"/>
      <c r="O88" s="39"/>
      <c r="P88" s="39">
        <f>IF(P71&gt;11,1,(IF(P72&gt;11,1,0)))</f>
        <v>0</v>
      </c>
      <c r="Q88" s="39"/>
      <c r="R88" s="39"/>
      <c r="S88" s="39"/>
      <c r="T88" s="39"/>
      <c r="U88" s="39"/>
      <c r="V88" s="39"/>
      <c r="W88" s="39"/>
      <c r="X88" s="39"/>
      <c r="Y88" s="39"/>
      <c r="Z88" s="14"/>
      <c r="AA88" s="14"/>
      <c r="AB88" s="14"/>
      <c r="AC88" s="14"/>
      <c r="AD88" s="14"/>
      <c r="AE88" s="14"/>
      <c r="AF88" s="14"/>
      <c r="AG88" s="14"/>
      <c r="AH88" s="14"/>
      <c r="AI88" s="14"/>
      <c r="AJ88" s="14"/>
      <c r="AK88" s="14"/>
      <c r="AL88" s="14"/>
      <c r="AM88" s="14"/>
      <c r="AN88" s="14"/>
      <c r="AO88" s="14"/>
      <c r="AP88" s="14"/>
      <c r="AQ88" s="14"/>
      <c r="AR88" s="14"/>
      <c r="AS88" s="14"/>
      <c r="AT88" s="14"/>
      <c r="AU88" s="14"/>
      <c r="AV88" s="14"/>
      <c r="AW88" s="14"/>
      <c r="AX88" s="14"/>
      <c r="AY88" s="14"/>
      <c r="AZ88" s="14"/>
      <c r="BA88" s="14"/>
      <c r="BB88" s="14"/>
      <c r="BC88" s="14"/>
      <c r="BD88" s="14"/>
      <c r="BE88" s="14"/>
      <c r="BF88" s="14"/>
      <c r="BH88" s="14"/>
      <c r="BI88" s="14"/>
      <c r="BJ88" s="14"/>
      <c r="BK88" s="14"/>
      <c r="BL88" s="14"/>
      <c r="BM88" s="14"/>
      <c r="BN88" s="14"/>
      <c r="BO88" s="14"/>
      <c r="BP88" s="14"/>
      <c r="BQ88" s="14"/>
      <c r="BR88" s="14"/>
      <c r="BS88" s="14"/>
      <c r="BT88" s="14"/>
      <c r="BU88" s="14"/>
      <c r="BV88" s="14"/>
      <c r="BW88" s="14"/>
      <c r="BX88" s="14"/>
      <c r="BY88" s="14"/>
      <c r="BZ88" s="14"/>
      <c r="CA88" s="14"/>
      <c r="CB88" s="14"/>
      <c r="CC88" s="14"/>
    </row>
    <row r="89" spans="1:84" s="9" customFormat="1" ht="16.95" customHeight="1" x14ac:dyDescent="0.3">
      <c r="A89" s="13" t="s">
        <v>109</v>
      </c>
      <c r="B89" s="13"/>
      <c r="C89" s="13"/>
      <c r="D89" s="13"/>
      <c r="E89" s="13"/>
      <c r="F89" s="13"/>
      <c r="G89" s="13"/>
      <c r="H89" s="13"/>
      <c r="I89" s="13"/>
      <c r="J89" s="13"/>
      <c r="K89" s="13"/>
      <c r="L89" s="13"/>
      <c r="M89" s="13"/>
      <c r="N89" s="13"/>
      <c r="O89" s="13"/>
      <c r="P89" s="14">
        <f>IF(Z80&gt;AK80,1,0)</f>
        <v>0</v>
      </c>
      <c r="Q89" s="14"/>
      <c r="R89" s="14"/>
      <c r="S89" s="14"/>
      <c r="T89" s="14"/>
      <c r="U89" s="14"/>
      <c r="V89" s="14"/>
      <c r="W89" s="14"/>
      <c r="X89" s="14"/>
      <c r="Y89" s="14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  <c r="AK89" s="10"/>
      <c r="AL89" s="10"/>
      <c r="AM89" s="10"/>
      <c r="AN89" s="10"/>
      <c r="AO89" s="10"/>
      <c r="AP89" s="10"/>
      <c r="AQ89" s="10"/>
      <c r="AR89" s="10"/>
      <c r="AS89" s="10"/>
      <c r="AT89" s="10"/>
      <c r="AU89" s="10"/>
      <c r="AV89" s="10"/>
      <c r="AW89" s="10"/>
      <c r="AX89" s="10"/>
      <c r="AY89" s="10"/>
      <c r="AZ89" s="10"/>
      <c r="BA89" s="10"/>
      <c r="BB89" s="10"/>
      <c r="BC89" s="10"/>
      <c r="BD89" s="10"/>
      <c r="BE89" s="10"/>
      <c r="BF89" s="10"/>
      <c r="BH89" s="10"/>
      <c r="BI89" s="10"/>
      <c r="BJ89" s="10"/>
      <c r="BK89" s="10"/>
      <c r="BL89" s="10"/>
      <c r="BM89" s="10"/>
      <c r="BN89" s="10"/>
      <c r="BO89" s="10"/>
      <c r="BP89" s="10"/>
      <c r="BQ89" s="10"/>
      <c r="BR89" s="10"/>
      <c r="BS89" s="10"/>
      <c r="BT89" s="10"/>
      <c r="BU89" s="10"/>
      <c r="BV89" s="10"/>
      <c r="BW89" s="10"/>
      <c r="BX89" s="10"/>
      <c r="BY89" s="10"/>
      <c r="BZ89" s="10"/>
      <c r="CA89" s="10"/>
      <c r="CB89" s="10"/>
      <c r="CC89" s="10"/>
    </row>
    <row r="90" spans="1:84" s="9" customFormat="1" ht="16.95" customHeight="1" x14ac:dyDescent="0.3">
      <c r="A90" s="39" t="s">
        <v>110</v>
      </c>
      <c r="B90" s="39"/>
      <c r="C90" s="39"/>
      <c r="D90" s="39"/>
      <c r="E90" s="39"/>
      <c r="F90" s="39"/>
      <c r="G90" s="39"/>
      <c r="H90" s="39"/>
      <c r="I90" s="39"/>
      <c r="J90" s="39"/>
      <c r="K90" s="39"/>
      <c r="L90" s="39"/>
      <c r="M90" s="39"/>
      <c r="N90" s="39"/>
      <c r="O90" s="39"/>
      <c r="P90" s="13" t="s">
        <v>111</v>
      </c>
      <c r="Q90" s="13"/>
      <c r="R90" s="13"/>
      <c r="S90" s="13"/>
      <c r="T90" s="13"/>
      <c r="U90" s="13"/>
      <c r="V90" s="13"/>
      <c r="W90" s="13"/>
      <c r="X90" s="13"/>
      <c r="Y90" s="13"/>
      <c r="Z90" s="13"/>
      <c r="AA90" s="13"/>
      <c r="AB90" s="13"/>
      <c r="AC90" s="13"/>
      <c r="AD90" s="13"/>
      <c r="AE90" s="13"/>
      <c r="AF90" s="13"/>
      <c r="AG90" s="13"/>
      <c r="AH90" s="13"/>
      <c r="AI90" s="13"/>
      <c r="AJ90" s="13"/>
      <c r="AK90" s="13"/>
      <c r="AL90" s="13"/>
      <c r="AM90" s="13"/>
      <c r="AN90" s="13"/>
      <c r="AO90" s="13"/>
      <c r="AP90" s="13"/>
      <c r="AQ90" s="13"/>
      <c r="AR90" s="13"/>
      <c r="AS90" s="13"/>
      <c r="AT90" s="13"/>
      <c r="AU90" s="13"/>
      <c r="AV90" s="13"/>
      <c r="AW90" s="13"/>
      <c r="AX90" s="13"/>
      <c r="AY90" s="13"/>
      <c r="AZ90" s="13"/>
      <c r="BA90" s="13"/>
      <c r="BB90" s="13"/>
      <c r="BC90" s="13"/>
      <c r="BD90" s="13"/>
      <c r="BE90" s="13"/>
      <c r="BF90" s="13"/>
      <c r="BG90" s="13"/>
      <c r="BH90" s="13"/>
      <c r="BI90" s="13"/>
      <c r="BJ90" s="13"/>
      <c r="BK90" s="13"/>
      <c r="BL90" s="13"/>
      <c r="BM90" s="13"/>
      <c r="BN90" s="13"/>
      <c r="BO90" s="13"/>
      <c r="BP90" s="13"/>
      <c r="BQ90" s="14"/>
      <c r="BR90" s="14"/>
      <c r="BS90" s="14"/>
      <c r="BT90" s="14"/>
      <c r="BU90" s="14"/>
      <c r="BV90" s="14"/>
      <c r="BW90" s="14"/>
      <c r="BX90" s="14"/>
      <c r="BY90" s="14"/>
      <c r="BZ90" s="14"/>
      <c r="CA90" s="14"/>
      <c r="CB90" s="14"/>
      <c r="CC90" s="14"/>
    </row>
    <row r="91" spans="1:84" s="9" customFormat="1" ht="16.95" customHeight="1" x14ac:dyDescent="0.3">
      <c r="A91" s="39" t="s">
        <v>110</v>
      </c>
      <c r="B91" s="39"/>
      <c r="C91" s="39"/>
      <c r="D91" s="39"/>
      <c r="E91" s="39"/>
      <c r="F91" s="39"/>
      <c r="G91" s="39"/>
      <c r="H91" s="39"/>
      <c r="I91" s="39"/>
      <c r="J91" s="39"/>
      <c r="K91" s="39"/>
      <c r="L91" s="39"/>
      <c r="M91" s="39"/>
      <c r="N91" s="39"/>
      <c r="O91" s="39"/>
      <c r="P91" s="13" t="s">
        <v>112</v>
      </c>
      <c r="Q91" s="13"/>
      <c r="R91" s="13"/>
      <c r="S91" s="13"/>
      <c r="T91" s="13"/>
      <c r="U91" s="13"/>
      <c r="V91" s="13"/>
      <c r="W91" s="13"/>
      <c r="X91" s="13"/>
      <c r="Y91" s="13"/>
      <c r="Z91" s="13"/>
      <c r="AA91" s="13"/>
      <c r="AB91" s="13"/>
      <c r="AC91" s="13"/>
      <c r="AD91" s="13"/>
      <c r="AE91" s="13"/>
      <c r="AF91" s="13"/>
      <c r="AG91" s="13"/>
      <c r="AH91" s="13"/>
      <c r="AI91" s="13"/>
      <c r="AJ91" s="13"/>
      <c r="AK91" s="13"/>
      <c r="AL91" s="13"/>
      <c r="AM91" s="13"/>
      <c r="AN91" s="13"/>
      <c r="AO91" s="13"/>
      <c r="AP91" s="13"/>
      <c r="AQ91" s="13"/>
      <c r="AR91" s="13"/>
      <c r="AS91" s="13"/>
      <c r="AT91" s="13"/>
      <c r="AU91" s="13"/>
      <c r="AV91" s="13"/>
      <c r="AW91" s="13"/>
      <c r="AX91" s="13"/>
      <c r="AY91" s="13"/>
      <c r="AZ91" s="13"/>
      <c r="BA91" s="13"/>
      <c r="BB91" s="13"/>
      <c r="BC91" s="13"/>
      <c r="BD91" s="13"/>
      <c r="BE91" s="13"/>
      <c r="BF91" s="13"/>
      <c r="BG91" s="13"/>
      <c r="BH91" s="13"/>
      <c r="BI91" s="13"/>
      <c r="BJ91" s="13"/>
      <c r="BK91" s="13"/>
      <c r="BL91" s="13"/>
      <c r="BM91" s="13"/>
      <c r="BN91" s="13"/>
      <c r="BO91" s="13"/>
      <c r="BP91" s="13"/>
      <c r="BQ91" s="14"/>
      <c r="BR91" s="14"/>
      <c r="BS91" s="14"/>
      <c r="BT91" s="14"/>
      <c r="BU91" s="14"/>
      <c r="BV91" s="14"/>
      <c r="BW91" s="14"/>
      <c r="BX91" s="14"/>
      <c r="BY91" s="14"/>
      <c r="BZ91" s="14"/>
      <c r="CA91" s="14"/>
      <c r="CB91" s="14"/>
      <c r="CC91" s="14"/>
    </row>
    <row r="92" spans="1:84" s="9" customFormat="1" ht="16.95" customHeight="1" x14ac:dyDescent="0.3">
      <c r="A92" s="14"/>
      <c r="B92" s="14"/>
      <c r="C92" s="14"/>
      <c r="D92" s="14"/>
      <c r="E92" s="14"/>
      <c r="F92" s="14"/>
      <c r="G92" s="14"/>
      <c r="H92" s="14"/>
      <c r="I92" s="14"/>
      <c r="J92" s="14"/>
      <c r="K92" s="14"/>
      <c r="L92" s="14"/>
      <c r="M92" s="14"/>
      <c r="N92" s="14"/>
      <c r="O92" s="14"/>
      <c r="P92" s="14"/>
      <c r="Q92" s="14"/>
      <c r="R92" s="14"/>
      <c r="S92" s="14"/>
      <c r="T92" s="14"/>
      <c r="U92" s="14"/>
      <c r="V92" s="14"/>
      <c r="W92" s="14"/>
      <c r="X92" s="14"/>
      <c r="Y92" s="14"/>
      <c r="Z92" s="14"/>
      <c r="AA92" s="14"/>
      <c r="AB92" s="14"/>
      <c r="AC92" s="14"/>
      <c r="AD92" s="14"/>
      <c r="AE92" s="14"/>
      <c r="AF92" s="14"/>
      <c r="AG92" s="14"/>
      <c r="AH92" s="14"/>
      <c r="AI92" s="14"/>
      <c r="AJ92" s="14"/>
      <c r="AK92" s="14"/>
      <c r="AL92" s="14"/>
      <c r="AM92" s="14"/>
      <c r="AN92" s="14"/>
      <c r="AO92" s="14"/>
      <c r="AP92" s="14"/>
      <c r="AQ92" s="14"/>
      <c r="AR92" s="14"/>
      <c r="AS92" s="14"/>
      <c r="AT92" s="14"/>
      <c r="AU92" s="14"/>
      <c r="AV92" s="14"/>
      <c r="AW92" s="14"/>
      <c r="AX92" s="14"/>
      <c r="AY92" s="14"/>
      <c r="AZ92" s="14"/>
      <c r="BA92" s="14"/>
      <c r="BB92" s="14"/>
      <c r="BC92" s="14"/>
      <c r="BD92" s="14"/>
      <c r="BE92" s="14"/>
      <c r="BF92" s="14"/>
      <c r="BH92" s="14"/>
      <c r="BI92" s="14"/>
      <c r="BJ92" s="14"/>
      <c r="BK92" s="14"/>
      <c r="BL92" s="14"/>
      <c r="BM92" s="14"/>
      <c r="BN92" s="14"/>
      <c r="BO92" s="14"/>
      <c r="BP92" s="14"/>
      <c r="BQ92" s="14"/>
      <c r="BR92" s="14"/>
      <c r="BS92" s="14"/>
      <c r="BT92" s="14"/>
      <c r="BU92" s="14"/>
      <c r="BV92" s="14"/>
      <c r="BW92" s="14"/>
      <c r="BX92" s="14"/>
      <c r="BY92" s="14"/>
      <c r="BZ92" s="14"/>
      <c r="CA92" s="14"/>
      <c r="CB92" s="14"/>
      <c r="CC92" s="14"/>
    </row>
    <row r="93" spans="1:84" s="9" customFormat="1" ht="16.95" customHeight="1" x14ac:dyDescent="0.3">
      <c r="A93" s="14"/>
      <c r="B93" s="14"/>
      <c r="C93" s="14"/>
      <c r="D93" s="14"/>
      <c r="E93" s="14"/>
      <c r="F93" s="14"/>
      <c r="G93" s="14"/>
      <c r="H93" s="14"/>
      <c r="I93" s="14"/>
      <c r="J93" s="14"/>
      <c r="K93" s="14"/>
      <c r="L93" s="14"/>
      <c r="M93" s="14"/>
      <c r="N93" s="14"/>
      <c r="O93" s="14"/>
      <c r="P93" s="14"/>
      <c r="Q93" s="14"/>
      <c r="R93" s="14"/>
      <c r="S93" s="14"/>
      <c r="T93" s="14"/>
      <c r="U93" s="14"/>
      <c r="V93" s="14"/>
      <c r="W93" s="14"/>
      <c r="X93" s="14"/>
      <c r="Y93" s="14"/>
      <c r="Z93" s="14"/>
      <c r="AA93" s="14"/>
      <c r="AB93" s="14"/>
      <c r="AC93" s="14"/>
      <c r="AD93" s="14"/>
      <c r="AE93" s="14"/>
      <c r="AF93" s="14"/>
      <c r="AG93" s="14"/>
      <c r="AH93" s="14"/>
      <c r="AI93" s="14"/>
      <c r="AJ93" s="14"/>
      <c r="AK93" s="14"/>
      <c r="AL93" s="14"/>
      <c r="AM93" s="14"/>
      <c r="AN93" s="14"/>
      <c r="AO93" s="14"/>
      <c r="AP93" s="14"/>
      <c r="AQ93" s="14"/>
      <c r="AR93" s="14"/>
      <c r="AS93" s="14"/>
      <c r="AT93" s="14"/>
      <c r="AU93" s="14"/>
      <c r="AV93" s="14"/>
      <c r="AW93" s="14"/>
      <c r="AX93" s="14"/>
      <c r="AY93" s="14"/>
      <c r="AZ93" s="14"/>
      <c r="BA93" s="14"/>
      <c r="BB93" s="14"/>
      <c r="BC93" s="14"/>
      <c r="BD93" s="14"/>
      <c r="BE93" s="14"/>
      <c r="BF93" s="14"/>
      <c r="BH93" s="14"/>
      <c r="BI93" s="14"/>
      <c r="BJ93" s="14"/>
      <c r="BK93" s="14"/>
      <c r="BL93" s="14"/>
      <c r="BM93" s="14"/>
      <c r="BN93" s="14"/>
      <c r="BO93" s="14"/>
      <c r="BP93" s="14"/>
      <c r="BQ93" s="14"/>
      <c r="BR93" s="14"/>
      <c r="BS93" s="14"/>
      <c r="BT93" s="14"/>
      <c r="BU93" s="14"/>
      <c r="BV93" s="14"/>
      <c r="BW93" s="14"/>
      <c r="BX93" s="14"/>
      <c r="BY93" s="14"/>
      <c r="BZ93" s="14"/>
      <c r="CA93" s="14"/>
      <c r="CB93" s="14"/>
      <c r="CC93" s="14"/>
    </row>
    <row r="94" spans="1:84" s="9" customFormat="1" ht="16.95" customHeight="1" x14ac:dyDescent="0.3">
      <c r="A94" s="14"/>
      <c r="B94" s="14"/>
      <c r="C94" s="14"/>
      <c r="D94" s="14"/>
      <c r="E94" s="14"/>
      <c r="F94" s="14"/>
      <c r="G94" s="14"/>
      <c r="H94" s="14"/>
      <c r="I94" s="14"/>
      <c r="J94" s="14"/>
      <c r="K94" s="14"/>
      <c r="L94" s="14"/>
      <c r="M94" s="14"/>
      <c r="N94" s="14"/>
      <c r="O94" s="14"/>
      <c r="P94" s="14"/>
      <c r="Q94" s="14"/>
      <c r="R94" s="14"/>
      <c r="S94" s="14"/>
      <c r="T94" s="14"/>
      <c r="U94" s="14"/>
      <c r="V94" s="14"/>
      <c r="W94" s="14"/>
      <c r="X94" s="14"/>
      <c r="Y94" s="14"/>
      <c r="Z94" s="14"/>
      <c r="AA94" s="14"/>
      <c r="AB94" s="14"/>
      <c r="AC94" s="14"/>
      <c r="AD94" s="14"/>
      <c r="AE94" s="14"/>
      <c r="AF94" s="14"/>
      <c r="AG94" s="14"/>
      <c r="AH94" s="14"/>
      <c r="AI94" s="14"/>
      <c r="AJ94" s="14"/>
      <c r="AK94" s="14"/>
      <c r="AL94" s="14"/>
      <c r="AM94" s="14"/>
      <c r="AN94" s="14"/>
      <c r="AO94" s="14"/>
      <c r="AP94" s="14"/>
      <c r="AQ94" s="14"/>
      <c r="AR94" s="14"/>
      <c r="AS94" s="14"/>
      <c r="AT94" s="14"/>
      <c r="AU94" s="14"/>
      <c r="AV94" s="14"/>
      <c r="AW94" s="14"/>
      <c r="AX94" s="14"/>
      <c r="AY94" s="14"/>
      <c r="AZ94" s="14"/>
      <c r="BA94" s="14"/>
      <c r="BB94" s="14"/>
      <c r="BC94" s="14"/>
      <c r="BD94" s="14"/>
      <c r="BE94" s="14"/>
      <c r="BF94" s="14"/>
      <c r="BH94" s="14"/>
      <c r="BI94" s="14"/>
      <c r="BJ94" s="14"/>
      <c r="BK94" s="14"/>
      <c r="BL94" s="14"/>
      <c r="BM94" s="14"/>
      <c r="BN94" s="14"/>
      <c r="BO94" s="14"/>
      <c r="BP94" s="14"/>
      <c r="BQ94" s="14"/>
      <c r="BR94" s="14"/>
      <c r="BS94" s="14"/>
      <c r="BT94" s="14"/>
      <c r="BU94" s="14"/>
      <c r="BV94" s="14"/>
      <c r="BW94" s="14"/>
      <c r="BX94" s="14"/>
      <c r="BY94" s="14"/>
      <c r="BZ94" s="14"/>
      <c r="CA94" s="14"/>
      <c r="CB94" s="14"/>
      <c r="CC94" s="14"/>
    </row>
    <row r="95" spans="1:84" s="9" customFormat="1" ht="16.95" customHeight="1" x14ac:dyDescent="0.3">
      <c r="A95" s="14"/>
      <c r="B95" s="14"/>
      <c r="C95" s="14"/>
      <c r="D95" s="14"/>
      <c r="E95" s="14"/>
      <c r="F95" s="14"/>
      <c r="G95" s="14"/>
      <c r="H95" s="14"/>
      <c r="I95" s="14"/>
      <c r="J95" s="14"/>
      <c r="K95" s="14"/>
      <c r="L95" s="14"/>
      <c r="M95" s="14"/>
      <c r="N95" s="14"/>
      <c r="O95" s="14"/>
      <c r="P95" s="14"/>
      <c r="Q95" s="14"/>
      <c r="R95" s="14"/>
      <c r="S95" s="14"/>
      <c r="T95" s="14"/>
      <c r="U95" s="14"/>
      <c r="V95" s="14"/>
      <c r="W95" s="14"/>
      <c r="X95" s="14"/>
      <c r="Y95" s="14"/>
      <c r="Z95" s="14"/>
      <c r="AA95" s="14"/>
      <c r="AB95" s="14"/>
      <c r="AC95" s="14"/>
      <c r="AD95" s="14"/>
      <c r="AE95" s="14"/>
      <c r="AF95" s="14"/>
      <c r="AG95" s="14"/>
      <c r="AH95" s="14"/>
      <c r="AI95" s="14"/>
      <c r="AJ95" s="14"/>
      <c r="AK95" s="14"/>
      <c r="AL95" s="14"/>
      <c r="AM95" s="14"/>
      <c r="AN95" s="14"/>
      <c r="AO95" s="14"/>
      <c r="AP95" s="14"/>
      <c r="AQ95" s="14"/>
      <c r="AR95" s="14"/>
      <c r="AS95" s="14"/>
      <c r="AT95" s="14"/>
      <c r="AU95" s="14"/>
      <c r="AV95" s="14"/>
      <c r="AW95" s="14"/>
      <c r="AX95" s="14"/>
      <c r="AY95" s="14"/>
      <c r="AZ95" s="14"/>
      <c r="BA95" s="14"/>
      <c r="BB95" s="14"/>
      <c r="BC95" s="14"/>
      <c r="BD95" s="14"/>
      <c r="BE95" s="14"/>
      <c r="BF95" s="14"/>
      <c r="BH95" s="14"/>
      <c r="BI95" s="14"/>
      <c r="BJ95" s="14"/>
      <c r="BK95" s="14"/>
      <c r="BL95" s="14"/>
      <c r="BM95" s="14"/>
      <c r="BN95" s="14"/>
      <c r="BO95" s="14"/>
      <c r="BP95" s="14"/>
      <c r="BQ95" s="14"/>
      <c r="BR95" s="14"/>
      <c r="BS95" s="14"/>
      <c r="BT95" s="14"/>
      <c r="BU95" s="14"/>
      <c r="BV95" s="14"/>
      <c r="BW95" s="14"/>
      <c r="BX95" s="14"/>
      <c r="BY95" s="14"/>
      <c r="BZ95" s="14"/>
      <c r="CA95" s="14"/>
      <c r="CB95" s="14"/>
      <c r="CC95" s="14"/>
    </row>
    <row r="96" spans="1:84" s="9" customFormat="1" ht="16.95" customHeight="1" x14ac:dyDescent="0.3">
      <c r="A96" s="14"/>
      <c r="B96" s="14"/>
      <c r="C96" s="14"/>
      <c r="D96" s="14"/>
      <c r="E96" s="14"/>
      <c r="F96" s="14"/>
      <c r="G96" s="14"/>
      <c r="H96" s="14"/>
      <c r="I96" s="14"/>
      <c r="J96" s="14"/>
      <c r="K96" s="14"/>
      <c r="L96" s="14"/>
      <c r="M96" s="14"/>
      <c r="N96" s="14"/>
      <c r="O96" s="14"/>
      <c r="P96" s="14"/>
      <c r="Q96" s="14"/>
      <c r="R96" s="14"/>
      <c r="S96" s="14"/>
      <c r="T96" s="14"/>
      <c r="U96" s="14"/>
      <c r="V96" s="14"/>
      <c r="W96" s="14"/>
      <c r="X96" s="14"/>
      <c r="Y96" s="14"/>
      <c r="Z96" s="14"/>
      <c r="AA96" s="14"/>
      <c r="AB96" s="14"/>
      <c r="AC96" s="14"/>
      <c r="AD96" s="14"/>
      <c r="AE96" s="14"/>
      <c r="AF96" s="14"/>
      <c r="AG96" s="14"/>
      <c r="AH96" s="14"/>
      <c r="AI96" s="14"/>
      <c r="AJ96" s="14"/>
      <c r="AK96" s="14"/>
      <c r="AL96" s="14"/>
      <c r="AM96" s="14"/>
      <c r="AN96" s="14"/>
      <c r="AO96" s="14"/>
      <c r="AP96" s="14"/>
      <c r="AQ96" s="14"/>
      <c r="AR96" s="14"/>
      <c r="AS96" s="14"/>
      <c r="AT96" s="14"/>
      <c r="AU96" s="14"/>
      <c r="AV96" s="14"/>
      <c r="AW96" s="14"/>
      <c r="AX96" s="14"/>
      <c r="AY96" s="14"/>
      <c r="AZ96" s="14"/>
      <c r="BA96" s="14"/>
      <c r="BB96" s="14"/>
      <c r="BC96" s="14"/>
      <c r="BD96" s="14"/>
      <c r="BE96" s="14"/>
      <c r="BF96" s="14"/>
      <c r="BH96" s="14"/>
      <c r="BI96" s="14"/>
      <c r="BJ96" s="14"/>
      <c r="BK96" s="14"/>
      <c r="BL96" s="14"/>
      <c r="BM96" s="14"/>
      <c r="BN96" s="14"/>
      <c r="BO96" s="14"/>
      <c r="BP96" s="14"/>
      <c r="BQ96" s="14"/>
      <c r="BR96" s="14"/>
      <c r="BS96" s="14"/>
      <c r="BT96" s="14"/>
      <c r="BU96" s="14"/>
      <c r="BV96" s="14"/>
      <c r="BW96" s="14"/>
      <c r="BX96" s="14"/>
      <c r="BY96" s="14"/>
      <c r="BZ96" s="14"/>
      <c r="CA96" s="14"/>
      <c r="CB96" s="14"/>
      <c r="CC96" s="14"/>
    </row>
    <row r="97" spans="1:81" s="9" customFormat="1" ht="16.95" customHeight="1" x14ac:dyDescent="0.3">
      <c r="A97" s="14"/>
      <c r="B97" s="14"/>
      <c r="C97" s="14"/>
      <c r="D97" s="14"/>
      <c r="E97" s="14"/>
      <c r="F97" s="14"/>
      <c r="G97" s="14"/>
      <c r="H97" s="14"/>
      <c r="I97" s="14"/>
      <c r="J97" s="14"/>
      <c r="K97" s="14"/>
      <c r="L97" s="14"/>
      <c r="M97" s="14"/>
      <c r="N97" s="14"/>
      <c r="O97" s="14"/>
      <c r="P97" s="14"/>
      <c r="Q97" s="14"/>
      <c r="R97" s="14"/>
      <c r="S97" s="14"/>
      <c r="T97" s="14"/>
      <c r="U97" s="14"/>
      <c r="V97" s="14"/>
      <c r="W97" s="14"/>
      <c r="X97" s="14"/>
      <c r="Y97" s="14"/>
      <c r="Z97" s="14"/>
      <c r="AA97" s="14"/>
      <c r="AB97" s="14"/>
      <c r="AC97" s="14"/>
      <c r="AD97" s="14"/>
      <c r="AE97" s="14"/>
      <c r="AF97" s="14"/>
      <c r="AG97" s="14"/>
      <c r="AH97" s="14"/>
      <c r="AI97" s="14"/>
      <c r="AJ97" s="14"/>
      <c r="AK97" s="14"/>
      <c r="AL97" s="14"/>
      <c r="AM97" s="14"/>
      <c r="AN97" s="14"/>
      <c r="AO97" s="14"/>
      <c r="AP97" s="14"/>
      <c r="AQ97" s="14"/>
      <c r="AR97" s="14"/>
      <c r="AS97" s="14"/>
      <c r="AT97" s="14"/>
      <c r="AU97" s="14"/>
      <c r="AV97" s="14"/>
      <c r="AW97" s="14"/>
      <c r="AX97" s="14"/>
      <c r="AY97" s="14"/>
      <c r="AZ97" s="14"/>
      <c r="BA97" s="14"/>
      <c r="BB97" s="14"/>
      <c r="BC97" s="14"/>
      <c r="BD97" s="14"/>
      <c r="BE97" s="14"/>
      <c r="BF97" s="14"/>
      <c r="BH97" s="14"/>
      <c r="BI97" s="14"/>
      <c r="BJ97" s="14"/>
      <c r="BK97" s="14"/>
      <c r="BL97" s="14"/>
      <c r="BM97" s="14"/>
      <c r="BN97" s="14"/>
      <c r="BO97" s="14"/>
      <c r="BP97" s="14"/>
      <c r="BQ97" s="14"/>
      <c r="BR97" s="14"/>
      <c r="BS97" s="14"/>
      <c r="BT97" s="14"/>
      <c r="BU97" s="14"/>
      <c r="BV97" s="14"/>
      <c r="BW97" s="14"/>
      <c r="BX97" s="14"/>
      <c r="BY97" s="14"/>
      <c r="BZ97" s="14"/>
      <c r="CA97" s="14"/>
      <c r="CB97" s="14"/>
      <c r="CC97" s="14"/>
    </row>
    <row r="98" spans="1:81" s="9" customFormat="1" ht="16.95" customHeight="1" x14ac:dyDescent="0.3">
      <c r="A98" s="14"/>
      <c r="B98" s="14"/>
      <c r="C98" s="14"/>
      <c r="D98" s="14"/>
      <c r="E98" s="14"/>
      <c r="F98" s="14"/>
      <c r="G98" s="14"/>
      <c r="H98" s="14"/>
      <c r="I98" s="14"/>
      <c r="J98" s="14"/>
      <c r="K98" s="14"/>
      <c r="L98" s="14"/>
      <c r="M98" s="14"/>
      <c r="N98" s="14"/>
      <c r="O98" s="14"/>
      <c r="P98" s="14"/>
      <c r="Q98" s="14"/>
      <c r="R98" s="14"/>
      <c r="S98" s="14"/>
      <c r="T98" s="14"/>
      <c r="U98" s="14"/>
      <c r="V98" s="14"/>
      <c r="W98" s="14"/>
      <c r="X98" s="14"/>
      <c r="Y98" s="14"/>
      <c r="Z98" s="14"/>
      <c r="AA98" s="14"/>
      <c r="AB98" s="14"/>
      <c r="AC98" s="14"/>
      <c r="AD98" s="14"/>
      <c r="AE98" s="14"/>
      <c r="AF98" s="14"/>
      <c r="AG98" s="14"/>
      <c r="AH98" s="14"/>
      <c r="AI98" s="14"/>
      <c r="AJ98" s="14"/>
      <c r="AK98" s="14"/>
      <c r="AL98" s="14"/>
      <c r="AM98" s="14"/>
      <c r="AN98" s="14"/>
      <c r="AO98" s="14"/>
      <c r="AP98" s="14"/>
      <c r="AQ98" s="14"/>
      <c r="AR98" s="14"/>
      <c r="AS98" s="14"/>
      <c r="AT98" s="14"/>
      <c r="AU98" s="14"/>
      <c r="AV98" s="14"/>
      <c r="AW98" s="14"/>
      <c r="AX98" s="14"/>
      <c r="AY98" s="14"/>
      <c r="AZ98" s="14"/>
      <c r="BA98" s="14"/>
      <c r="BB98" s="14"/>
      <c r="BC98" s="14"/>
      <c r="BD98" s="14"/>
      <c r="BE98" s="14"/>
      <c r="BF98" s="14"/>
      <c r="BH98" s="14"/>
      <c r="BI98" s="14"/>
      <c r="BJ98" s="14"/>
      <c r="BK98" s="14"/>
      <c r="BL98" s="14"/>
      <c r="BM98" s="14"/>
      <c r="BN98" s="14"/>
      <c r="BO98" s="14"/>
      <c r="BP98" s="14"/>
      <c r="BQ98" s="14"/>
      <c r="BR98" s="14"/>
      <c r="BS98" s="14"/>
      <c r="BT98" s="14"/>
      <c r="BU98" s="14"/>
      <c r="BV98" s="14"/>
      <c r="BW98" s="14"/>
      <c r="BX98" s="14"/>
      <c r="BY98" s="14"/>
      <c r="BZ98" s="14"/>
      <c r="CA98" s="14"/>
      <c r="CB98" s="14"/>
      <c r="CC98" s="14"/>
    </row>
    <row r="99" spans="1:81" s="9" customFormat="1" ht="16.95" customHeight="1" x14ac:dyDescent="0.3">
      <c r="A99" s="14"/>
      <c r="B99" s="14"/>
      <c r="C99" s="14"/>
      <c r="D99" s="14"/>
      <c r="E99" s="14"/>
      <c r="F99" s="14"/>
      <c r="G99" s="14"/>
      <c r="H99" s="14"/>
      <c r="I99" s="14"/>
      <c r="J99" s="14"/>
      <c r="K99" s="14"/>
      <c r="L99" s="14"/>
      <c r="M99" s="14"/>
      <c r="N99" s="14"/>
      <c r="O99" s="14"/>
      <c r="P99" s="14"/>
      <c r="Q99" s="14"/>
      <c r="R99" s="14"/>
      <c r="S99" s="14"/>
      <c r="T99" s="14"/>
      <c r="U99" s="14"/>
      <c r="V99" s="14"/>
      <c r="W99" s="14"/>
      <c r="X99" s="14"/>
      <c r="Y99" s="14"/>
      <c r="Z99" s="14"/>
      <c r="AA99" s="14"/>
      <c r="AB99" s="14"/>
      <c r="AC99" s="14"/>
      <c r="AD99" s="14"/>
      <c r="AE99" s="14"/>
      <c r="AF99" s="14"/>
      <c r="AG99" s="14"/>
      <c r="AH99" s="14"/>
      <c r="AI99" s="14"/>
      <c r="AJ99" s="14"/>
      <c r="AK99" s="14"/>
      <c r="AL99" s="14"/>
      <c r="AM99" s="14"/>
      <c r="AN99" s="14"/>
      <c r="AO99" s="14"/>
      <c r="AP99" s="14"/>
      <c r="AQ99" s="14"/>
      <c r="AR99" s="14"/>
      <c r="AS99" s="14"/>
      <c r="AT99" s="14"/>
      <c r="AU99" s="14"/>
      <c r="AV99" s="14"/>
      <c r="AW99" s="14"/>
      <c r="AX99" s="14"/>
      <c r="AY99" s="14"/>
      <c r="AZ99" s="14"/>
      <c r="BA99" s="14"/>
      <c r="BB99" s="14"/>
      <c r="BC99" s="14"/>
      <c r="BD99" s="14"/>
      <c r="BE99" s="14"/>
      <c r="BF99" s="14"/>
      <c r="BH99" s="14"/>
      <c r="BI99" s="14"/>
      <c r="BJ99" s="14"/>
      <c r="BK99" s="14"/>
      <c r="BL99" s="14"/>
      <c r="BM99" s="14"/>
      <c r="BN99" s="14"/>
      <c r="BO99" s="14"/>
      <c r="BP99" s="14"/>
      <c r="BQ99" s="14"/>
      <c r="BR99" s="14"/>
      <c r="BS99" s="14"/>
      <c r="BT99" s="14"/>
      <c r="BU99" s="14"/>
      <c r="BV99" s="14"/>
      <c r="BW99" s="14"/>
      <c r="BX99" s="14"/>
      <c r="BY99" s="14"/>
      <c r="BZ99" s="14"/>
      <c r="CA99" s="14"/>
      <c r="CB99" s="14"/>
      <c r="CC99" s="14"/>
    </row>
    <row r="100" spans="1:81" s="9" customFormat="1" ht="16.95" customHeight="1" x14ac:dyDescent="0.3">
      <c r="A100" s="14"/>
      <c r="B100" s="14"/>
      <c r="C100" s="14"/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N100" s="14"/>
      <c r="O100" s="14"/>
      <c r="P100" s="14"/>
      <c r="Q100" s="14"/>
      <c r="R100" s="14"/>
      <c r="S100" s="14"/>
      <c r="T100" s="14"/>
      <c r="U100" s="14"/>
      <c r="V100" s="14"/>
      <c r="W100" s="14"/>
      <c r="X100" s="14"/>
      <c r="Y100" s="14"/>
      <c r="Z100" s="14"/>
      <c r="AA100" s="14"/>
      <c r="AB100" s="14"/>
      <c r="AC100" s="14"/>
      <c r="AD100" s="14"/>
      <c r="AE100" s="14"/>
      <c r="AF100" s="14"/>
      <c r="AG100" s="14"/>
      <c r="AH100" s="14"/>
      <c r="AI100" s="14"/>
      <c r="AJ100" s="14"/>
      <c r="AK100" s="14"/>
      <c r="AL100" s="14"/>
      <c r="AM100" s="14"/>
      <c r="AN100" s="14"/>
      <c r="AO100" s="14"/>
      <c r="AP100" s="14"/>
      <c r="AQ100" s="14"/>
      <c r="AR100" s="14"/>
      <c r="AS100" s="14"/>
      <c r="AT100" s="14"/>
      <c r="AU100" s="14"/>
      <c r="AV100" s="14"/>
      <c r="AW100" s="14"/>
      <c r="AX100" s="14"/>
      <c r="AY100" s="14"/>
      <c r="AZ100" s="14"/>
      <c r="BA100" s="14"/>
      <c r="BB100" s="14"/>
      <c r="BC100" s="14"/>
      <c r="BD100" s="14"/>
      <c r="BE100" s="14"/>
      <c r="BF100" s="14"/>
      <c r="BH100" s="14"/>
      <c r="BI100" s="14"/>
      <c r="BJ100" s="14"/>
      <c r="BK100" s="14"/>
      <c r="BL100" s="14"/>
      <c r="BM100" s="14"/>
      <c r="BN100" s="14"/>
      <c r="BO100" s="14"/>
      <c r="BP100" s="14"/>
      <c r="BQ100" s="14"/>
      <c r="BR100" s="14"/>
      <c r="BS100" s="14"/>
      <c r="BT100" s="14"/>
      <c r="BU100" s="14"/>
      <c r="BV100" s="14"/>
      <c r="BW100" s="14"/>
      <c r="BX100" s="14"/>
      <c r="BY100" s="14"/>
      <c r="BZ100" s="14"/>
      <c r="CA100" s="14"/>
      <c r="CB100" s="14"/>
      <c r="CC100" s="14"/>
    </row>
    <row r="101" spans="1:81" s="9" customFormat="1" ht="16.95" customHeight="1" x14ac:dyDescent="0.3">
      <c r="A101" s="14"/>
      <c r="B101" s="14"/>
      <c r="C101" s="14"/>
      <c r="D101" s="14"/>
      <c r="E101" s="14"/>
      <c r="F101" s="14"/>
      <c r="G101" s="14"/>
      <c r="H101" s="14"/>
      <c r="I101" s="14"/>
      <c r="J101" s="14"/>
      <c r="K101" s="14"/>
      <c r="L101" s="14"/>
      <c r="M101" s="14"/>
      <c r="N101" s="14"/>
      <c r="O101" s="14"/>
      <c r="P101" s="14"/>
      <c r="Q101" s="14"/>
      <c r="R101" s="14"/>
      <c r="S101" s="14"/>
      <c r="T101" s="14"/>
      <c r="U101" s="14"/>
      <c r="V101" s="14"/>
      <c r="W101" s="14"/>
      <c r="X101" s="14"/>
      <c r="Y101" s="14"/>
      <c r="Z101" s="14"/>
      <c r="AA101" s="14"/>
      <c r="AB101" s="14"/>
      <c r="AC101" s="14"/>
      <c r="AD101" s="14"/>
      <c r="AE101" s="14"/>
      <c r="AF101" s="14"/>
      <c r="AG101" s="14"/>
      <c r="AH101" s="14"/>
      <c r="AI101" s="14"/>
      <c r="AJ101" s="14"/>
      <c r="AK101" s="14"/>
      <c r="AL101" s="14"/>
      <c r="AM101" s="14"/>
      <c r="AN101" s="14"/>
      <c r="AO101" s="14"/>
      <c r="AP101" s="14"/>
      <c r="AQ101" s="14"/>
      <c r="AR101" s="14"/>
      <c r="AS101" s="14"/>
      <c r="AT101" s="14"/>
      <c r="AU101" s="14"/>
      <c r="AV101" s="14"/>
      <c r="AW101" s="14"/>
      <c r="AX101" s="14"/>
      <c r="AY101" s="14"/>
      <c r="AZ101" s="14"/>
      <c r="BA101" s="14"/>
      <c r="BB101" s="14"/>
      <c r="BC101" s="14"/>
      <c r="BD101" s="14"/>
      <c r="BE101" s="14"/>
      <c r="BF101" s="14"/>
      <c r="BH101" s="14"/>
      <c r="BI101" s="14"/>
      <c r="BJ101" s="14"/>
      <c r="BK101" s="14"/>
      <c r="BL101" s="14"/>
      <c r="BM101" s="14"/>
      <c r="BN101" s="14"/>
      <c r="BO101" s="14"/>
      <c r="BP101" s="14"/>
      <c r="BQ101" s="14"/>
      <c r="BR101" s="14"/>
      <c r="BS101" s="14"/>
      <c r="BT101" s="14"/>
      <c r="BU101" s="14"/>
      <c r="BV101" s="14"/>
      <c r="BW101" s="14"/>
      <c r="BX101" s="14"/>
      <c r="BY101" s="14"/>
      <c r="BZ101" s="14"/>
      <c r="CA101" s="14"/>
      <c r="CB101" s="14"/>
      <c r="CC101" s="14"/>
    </row>
    <row r="102" spans="1:81" s="9" customFormat="1" ht="16.95" customHeight="1" x14ac:dyDescent="0.3">
      <c r="A102" s="14"/>
      <c r="B102" s="14"/>
      <c r="C102" s="14"/>
      <c r="D102" s="14"/>
      <c r="E102" s="14"/>
      <c r="F102" s="14"/>
      <c r="G102" s="14"/>
      <c r="H102" s="14"/>
      <c r="I102" s="14"/>
      <c r="J102" s="14"/>
      <c r="K102" s="14"/>
      <c r="L102" s="14"/>
      <c r="M102" s="14"/>
      <c r="N102" s="14"/>
      <c r="O102" s="14"/>
      <c r="P102" s="14"/>
      <c r="Q102" s="14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  <c r="AE102" s="14"/>
      <c r="AF102" s="14"/>
      <c r="AG102" s="14"/>
      <c r="AH102" s="14"/>
      <c r="AI102" s="14"/>
      <c r="AJ102" s="14"/>
      <c r="AK102" s="14"/>
      <c r="AL102" s="14"/>
      <c r="AM102" s="14"/>
      <c r="AN102" s="14"/>
      <c r="AO102" s="14"/>
      <c r="AP102" s="14"/>
      <c r="AQ102" s="14"/>
      <c r="AR102" s="14"/>
      <c r="AS102" s="14"/>
      <c r="AT102" s="14"/>
      <c r="AU102" s="14"/>
      <c r="AV102" s="14"/>
      <c r="AW102" s="14"/>
      <c r="AX102" s="14"/>
      <c r="AY102" s="14"/>
      <c r="AZ102" s="14"/>
      <c r="BA102" s="14"/>
      <c r="BB102" s="14"/>
      <c r="BC102" s="14"/>
      <c r="BD102" s="14"/>
      <c r="BE102" s="14"/>
      <c r="BF102" s="14"/>
      <c r="BH102" s="14"/>
      <c r="BI102" s="14"/>
      <c r="BJ102" s="14"/>
      <c r="BK102" s="14"/>
      <c r="BL102" s="14"/>
      <c r="BM102" s="14"/>
      <c r="BN102" s="14"/>
      <c r="BO102" s="14"/>
      <c r="BP102" s="14"/>
      <c r="BQ102" s="14"/>
      <c r="BR102" s="14"/>
      <c r="BS102" s="14"/>
      <c r="BT102" s="14"/>
      <c r="BU102" s="14"/>
      <c r="BV102" s="14"/>
      <c r="BW102" s="14"/>
      <c r="BX102" s="14"/>
      <c r="BY102" s="14"/>
      <c r="BZ102" s="14"/>
      <c r="CA102" s="14"/>
      <c r="CB102" s="14"/>
      <c r="CC102" s="14"/>
    </row>
    <row r="103" spans="1:81" s="9" customFormat="1" ht="16.95" customHeight="1" x14ac:dyDescent="0.3">
      <c r="A103" s="14"/>
      <c r="B103" s="14"/>
      <c r="C103" s="14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  <c r="AE103" s="14"/>
      <c r="AF103" s="14"/>
      <c r="AG103" s="14"/>
      <c r="AH103" s="14"/>
      <c r="AI103" s="14"/>
      <c r="AJ103" s="14"/>
      <c r="AK103" s="14"/>
      <c r="AL103" s="14"/>
      <c r="AM103" s="14"/>
      <c r="AN103" s="14"/>
      <c r="AO103" s="14"/>
      <c r="AP103" s="14"/>
      <c r="AQ103" s="14"/>
      <c r="AR103" s="14"/>
      <c r="AS103" s="14"/>
      <c r="AT103" s="14"/>
      <c r="AU103" s="14"/>
      <c r="AV103" s="14"/>
      <c r="AW103" s="14"/>
      <c r="AX103" s="14"/>
      <c r="AY103" s="14"/>
      <c r="AZ103" s="14"/>
      <c r="BA103" s="14"/>
      <c r="BB103" s="14"/>
      <c r="BC103" s="14"/>
      <c r="BD103" s="14"/>
      <c r="BE103" s="14"/>
      <c r="BF103" s="14"/>
      <c r="BH103" s="14"/>
      <c r="BI103" s="14"/>
      <c r="BJ103" s="14"/>
      <c r="BK103" s="14"/>
      <c r="BL103" s="14"/>
      <c r="BM103" s="14"/>
      <c r="BN103" s="14"/>
      <c r="BO103" s="14"/>
      <c r="BP103" s="14"/>
      <c r="BQ103" s="14"/>
      <c r="BR103" s="14"/>
      <c r="BS103" s="14"/>
      <c r="BT103" s="14"/>
      <c r="BU103" s="14"/>
      <c r="BV103" s="14"/>
      <c r="BW103" s="14"/>
      <c r="BX103" s="14"/>
      <c r="BY103" s="14"/>
      <c r="BZ103" s="14"/>
      <c r="CA103" s="14"/>
      <c r="CB103" s="14"/>
      <c r="CC103" s="14"/>
    </row>
    <row r="104" spans="1:81" s="9" customFormat="1" ht="16.95" customHeight="1" x14ac:dyDescent="0.3">
      <c r="A104" s="14"/>
      <c r="B104" s="14"/>
      <c r="C104" s="14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  <c r="AE104" s="14"/>
      <c r="AF104" s="14"/>
      <c r="AG104" s="14"/>
      <c r="AH104" s="14"/>
      <c r="AI104" s="14"/>
      <c r="AJ104" s="14"/>
      <c r="AK104" s="14"/>
      <c r="AL104" s="14"/>
      <c r="AM104" s="14"/>
      <c r="AN104" s="14"/>
      <c r="AO104" s="14"/>
      <c r="AP104" s="14"/>
      <c r="AQ104" s="14"/>
      <c r="AR104" s="14"/>
      <c r="AS104" s="14"/>
      <c r="AT104" s="14"/>
      <c r="AU104" s="14"/>
      <c r="AV104" s="14"/>
      <c r="AW104" s="14"/>
      <c r="AX104" s="14"/>
      <c r="AY104" s="14"/>
      <c r="AZ104" s="14"/>
      <c r="BA104" s="14"/>
      <c r="BB104" s="14"/>
      <c r="BC104" s="14"/>
      <c r="BD104" s="14"/>
      <c r="BE104" s="14"/>
      <c r="BF104" s="14"/>
      <c r="BH104" s="14"/>
      <c r="BI104" s="14"/>
      <c r="BJ104" s="14"/>
      <c r="BK104" s="14"/>
      <c r="BL104" s="14"/>
      <c r="BM104" s="14"/>
      <c r="BN104" s="14"/>
      <c r="BO104" s="14"/>
      <c r="BP104" s="14"/>
      <c r="BQ104" s="14"/>
      <c r="BR104" s="14"/>
      <c r="BS104" s="14"/>
      <c r="BT104" s="14"/>
      <c r="BU104" s="14"/>
      <c r="BV104" s="14"/>
      <c r="BW104" s="14"/>
      <c r="BX104" s="14"/>
      <c r="BY104" s="14"/>
      <c r="BZ104" s="14"/>
      <c r="CA104" s="14"/>
      <c r="CB104" s="14"/>
      <c r="CC104" s="14"/>
    </row>
    <row r="105" spans="1:81" s="9" customFormat="1" ht="16.95" customHeight="1" x14ac:dyDescent="0.3">
      <c r="A105" s="14"/>
      <c r="B105" s="14"/>
      <c r="C105" s="14"/>
      <c r="D105" s="14"/>
      <c r="E105" s="14"/>
      <c r="F105" s="14"/>
      <c r="G105" s="14"/>
      <c r="H105" s="14"/>
      <c r="I105" s="14"/>
      <c r="J105" s="14"/>
      <c r="K105" s="14"/>
      <c r="L105" s="14"/>
      <c r="M105" s="14"/>
      <c r="N105" s="14"/>
      <c r="O105" s="14"/>
      <c r="P105" s="14"/>
      <c r="Q105" s="14"/>
      <c r="R105" s="14"/>
      <c r="S105" s="14"/>
      <c r="T105" s="14"/>
      <c r="U105" s="14"/>
      <c r="V105" s="14"/>
      <c r="W105" s="14"/>
      <c r="X105" s="14"/>
      <c r="Y105" s="14"/>
      <c r="Z105" s="14"/>
      <c r="AA105" s="14"/>
      <c r="AB105" s="14"/>
      <c r="AC105" s="14"/>
      <c r="AD105" s="14"/>
      <c r="AE105" s="14"/>
      <c r="AF105" s="14"/>
      <c r="AG105" s="14"/>
      <c r="AH105" s="14"/>
      <c r="AI105" s="14"/>
      <c r="AJ105" s="14"/>
      <c r="AK105" s="14"/>
      <c r="AL105" s="14"/>
      <c r="AM105" s="14"/>
      <c r="AN105" s="14"/>
      <c r="AO105" s="14"/>
      <c r="AP105" s="14"/>
      <c r="AQ105" s="14"/>
      <c r="AR105" s="14"/>
      <c r="AS105" s="14"/>
      <c r="AT105" s="14"/>
      <c r="AU105" s="14"/>
      <c r="AV105" s="14"/>
      <c r="AW105" s="14"/>
      <c r="AX105" s="14"/>
      <c r="AY105" s="14"/>
      <c r="AZ105" s="14"/>
      <c r="BA105" s="14"/>
      <c r="BB105" s="14"/>
      <c r="BC105" s="14"/>
      <c r="BD105" s="14"/>
      <c r="BE105" s="14"/>
      <c r="BF105" s="14"/>
      <c r="BH105" s="14"/>
      <c r="BI105" s="14"/>
      <c r="BJ105" s="14"/>
      <c r="BK105" s="14"/>
      <c r="BL105" s="14"/>
      <c r="BM105" s="14"/>
      <c r="BN105" s="14"/>
      <c r="BO105" s="14"/>
      <c r="BP105" s="14"/>
      <c r="BQ105" s="14"/>
      <c r="BR105" s="14"/>
      <c r="BS105" s="14"/>
      <c r="BT105" s="14"/>
      <c r="BU105" s="14"/>
      <c r="BV105" s="14"/>
      <c r="BW105" s="14"/>
      <c r="BX105" s="14"/>
      <c r="BY105" s="14"/>
      <c r="BZ105" s="14"/>
      <c r="CA105" s="14"/>
      <c r="CB105" s="14"/>
      <c r="CC105" s="14"/>
    </row>
    <row r="106" spans="1:81" s="9" customFormat="1" ht="16.95" customHeight="1" x14ac:dyDescent="0.3">
      <c r="A106" s="14"/>
      <c r="B106" s="14"/>
      <c r="C106" s="14"/>
      <c r="D106" s="14"/>
      <c r="E106" s="14"/>
      <c r="F106" s="14"/>
      <c r="G106" s="14"/>
      <c r="H106" s="14"/>
      <c r="I106" s="14"/>
      <c r="J106" s="14"/>
      <c r="K106" s="14"/>
      <c r="L106" s="14"/>
      <c r="M106" s="14"/>
      <c r="N106" s="14"/>
      <c r="O106" s="14"/>
      <c r="P106" s="14"/>
      <c r="Q106" s="14"/>
      <c r="R106" s="14"/>
      <c r="S106" s="14"/>
      <c r="T106" s="14"/>
      <c r="U106" s="14"/>
      <c r="V106" s="14"/>
      <c r="W106" s="14"/>
      <c r="X106" s="14"/>
      <c r="Y106" s="14"/>
      <c r="Z106" s="14"/>
      <c r="AA106" s="14"/>
      <c r="AB106" s="14"/>
      <c r="AC106" s="14"/>
      <c r="AD106" s="14"/>
      <c r="AE106" s="14"/>
      <c r="AF106" s="14"/>
      <c r="AG106" s="14"/>
      <c r="AH106" s="14"/>
      <c r="AI106" s="14"/>
      <c r="AJ106" s="14"/>
      <c r="AK106" s="14"/>
      <c r="AL106" s="14"/>
      <c r="AM106" s="14"/>
      <c r="AN106" s="14"/>
      <c r="AO106" s="14"/>
      <c r="AP106" s="14"/>
      <c r="AQ106" s="14"/>
      <c r="AR106" s="14"/>
      <c r="AS106" s="14"/>
      <c r="AT106" s="14"/>
      <c r="AU106" s="14"/>
      <c r="AV106" s="14"/>
      <c r="AW106" s="14"/>
      <c r="AX106" s="14"/>
      <c r="AY106" s="14"/>
      <c r="AZ106" s="14"/>
      <c r="BA106" s="14"/>
      <c r="BB106" s="14"/>
      <c r="BC106" s="14"/>
      <c r="BD106" s="14"/>
      <c r="BE106" s="14"/>
      <c r="BF106" s="14"/>
      <c r="BH106" s="14"/>
      <c r="BI106" s="14"/>
      <c r="BJ106" s="14"/>
      <c r="BK106" s="14"/>
      <c r="BL106" s="14"/>
      <c r="BM106" s="14"/>
      <c r="BN106" s="14"/>
      <c r="BO106" s="14"/>
      <c r="BP106" s="14"/>
      <c r="BQ106" s="14"/>
      <c r="BR106" s="14"/>
      <c r="BS106" s="14"/>
      <c r="BT106" s="14"/>
      <c r="BU106" s="14"/>
      <c r="BV106" s="14"/>
      <c r="BW106" s="14"/>
      <c r="BX106" s="14"/>
      <c r="BY106" s="14"/>
      <c r="BZ106" s="14"/>
      <c r="CA106" s="14"/>
      <c r="CB106" s="14"/>
      <c r="CC106" s="14"/>
    </row>
    <row r="107" spans="1:81" s="9" customFormat="1" ht="16.95" customHeight="1" x14ac:dyDescent="0.3">
      <c r="A107" s="14"/>
      <c r="B107" s="14"/>
      <c r="C107" s="14"/>
      <c r="D107" s="14"/>
      <c r="E107" s="14"/>
      <c r="F107" s="14"/>
      <c r="G107" s="14"/>
      <c r="H107" s="14"/>
      <c r="I107" s="14"/>
      <c r="J107" s="14"/>
      <c r="K107" s="14"/>
      <c r="L107" s="14"/>
      <c r="M107" s="14"/>
      <c r="N107" s="14"/>
      <c r="O107" s="14"/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  <c r="AA107" s="14"/>
      <c r="AB107" s="14"/>
      <c r="AC107" s="14"/>
      <c r="AD107" s="14"/>
      <c r="AE107" s="14"/>
      <c r="AF107" s="14"/>
      <c r="AG107" s="14"/>
      <c r="AH107" s="14"/>
      <c r="AI107" s="14"/>
      <c r="AJ107" s="14"/>
      <c r="AK107" s="14"/>
      <c r="AL107" s="14"/>
      <c r="AM107" s="14"/>
      <c r="AN107" s="14"/>
      <c r="AO107" s="14"/>
      <c r="AP107" s="14"/>
      <c r="AQ107" s="14"/>
      <c r="AR107" s="14"/>
      <c r="AS107" s="14"/>
      <c r="AT107" s="14"/>
      <c r="AU107" s="14"/>
      <c r="AV107" s="14"/>
      <c r="AW107" s="14"/>
      <c r="AX107" s="14"/>
      <c r="AY107" s="14"/>
      <c r="AZ107" s="14"/>
      <c r="BA107" s="14"/>
      <c r="BB107" s="14"/>
      <c r="BC107" s="14"/>
      <c r="BD107" s="14"/>
      <c r="BE107" s="14"/>
      <c r="BF107" s="14"/>
      <c r="BH107" s="14"/>
      <c r="BI107" s="14"/>
      <c r="BJ107" s="14"/>
      <c r="BK107" s="14"/>
      <c r="BL107" s="14"/>
      <c r="BM107" s="14"/>
      <c r="BN107" s="14"/>
      <c r="BO107" s="14"/>
      <c r="BP107" s="14"/>
      <c r="BQ107" s="14"/>
      <c r="BR107" s="14"/>
      <c r="BS107" s="14"/>
      <c r="BT107" s="14"/>
      <c r="BU107" s="14"/>
      <c r="BV107" s="14"/>
      <c r="BW107" s="14"/>
      <c r="BX107" s="14"/>
      <c r="BY107" s="14"/>
      <c r="BZ107" s="14"/>
      <c r="CA107" s="14"/>
      <c r="CB107" s="14"/>
      <c r="CC107" s="14"/>
    </row>
    <row r="108" spans="1:81" s="9" customFormat="1" ht="16.95" customHeight="1" x14ac:dyDescent="0.3">
      <c r="A108" s="14"/>
      <c r="B108" s="14"/>
      <c r="C108" s="14"/>
      <c r="D108" s="14"/>
      <c r="E108" s="14"/>
      <c r="F108" s="14"/>
      <c r="G108" s="14"/>
      <c r="H108" s="14"/>
      <c r="I108" s="14"/>
      <c r="J108" s="14"/>
      <c r="K108" s="14"/>
      <c r="L108" s="14"/>
      <c r="M108" s="14"/>
      <c r="N108" s="14"/>
      <c r="O108" s="14"/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4"/>
      <c r="AA108" s="14"/>
      <c r="AB108" s="14"/>
      <c r="AC108" s="14"/>
      <c r="AD108" s="14"/>
      <c r="AE108" s="14"/>
      <c r="AF108" s="14"/>
      <c r="AG108" s="14"/>
      <c r="AH108" s="14"/>
      <c r="AI108" s="14"/>
      <c r="AJ108" s="14"/>
      <c r="AK108" s="14"/>
      <c r="AL108" s="14"/>
      <c r="AM108" s="14"/>
      <c r="AN108" s="14"/>
      <c r="AO108" s="14"/>
      <c r="AP108" s="14"/>
      <c r="AQ108" s="14"/>
      <c r="AR108" s="14"/>
      <c r="AS108" s="14"/>
      <c r="AT108" s="14"/>
      <c r="AU108" s="14"/>
      <c r="AV108" s="14"/>
      <c r="AW108" s="14"/>
      <c r="AX108" s="14"/>
      <c r="AY108" s="14"/>
      <c r="AZ108" s="14"/>
      <c r="BA108" s="14"/>
      <c r="BB108" s="14"/>
      <c r="BC108" s="14"/>
      <c r="BD108" s="14"/>
      <c r="BE108" s="14"/>
      <c r="BF108" s="14"/>
      <c r="BH108" s="14"/>
      <c r="BI108" s="14"/>
      <c r="BJ108" s="14"/>
      <c r="BK108" s="14"/>
      <c r="BL108" s="14"/>
      <c r="BM108" s="14"/>
      <c r="BN108" s="14"/>
      <c r="BO108" s="14"/>
      <c r="BP108" s="14"/>
      <c r="BQ108" s="14"/>
      <c r="BR108" s="14"/>
      <c r="BS108" s="14"/>
      <c r="BT108" s="14"/>
      <c r="BU108" s="14"/>
      <c r="BV108" s="14"/>
      <c r="BW108" s="14"/>
      <c r="BX108" s="14"/>
      <c r="BY108" s="14"/>
      <c r="BZ108" s="14"/>
      <c r="CA108" s="14"/>
      <c r="CB108" s="14"/>
      <c r="CC108" s="14"/>
    </row>
    <row r="109" spans="1:81" s="9" customFormat="1" ht="16.95" customHeight="1" x14ac:dyDescent="0.3">
      <c r="A109" s="14"/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P109" s="14"/>
      <c r="Q109" s="14"/>
      <c r="R109" s="14"/>
      <c r="S109" s="14"/>
      <c r="T109" s="14"/>
      <c r="U109" s="14"/>
      <c r="V109" s="14"/>
      <c r="W109" s="14"/>
      <c r="X109" s="14"/>
      <c r="Y109" s="14"/>
      <c r="Z109" s="14"/>
      <c r="AA109" s="14"/>
      <c r="AB109" s="14"/>
      <c r="AC109" s="14"/>
      <c r="AD109" s="14"/>
      <c r="AE109" s="14"/>
      <c r="AF109" s="14"/>
      <c r="AG109" s="14"/>
      <c r="AH109" s="14"/>
      <c r="AI109" s="14"/>
      <c r="AJ109" s="14"/>
      <c r="AK109" s="14"/>
      <c r="AL109" s="14"/>
      <c r="AM109" s="14"/>
      <c r="AN109" s="14"/>
      <c r="AO109" s="14"/>
      <c r="AP109" s="14"/>
      <c r="AQ109" s="14"/>
      <c r="AR109" s="14"/>
      <c r="AS109" s="14"/>
      <c r="AT109" s="14"/>
      <c r="AU109" s="14"/>
      <c r="AV109" s="14"/>
      <c r="AW109" s="14"/>
      <c r="AX109" s="14"/>
      <c r="AY109" s="14"/>
      <c r="AZ109" s="14"/>
      <c r="BA109" s="14"/>
      <c r="BB109" s="14"/>
      <c r="BC109" s="14"/>
      <c r="BD109" s="14"/>
      <c r="BE109" s="14"/>
      <c r="BF109" s="14"/>
      <c r="BH109" s="14"/>
      <c r="BI109" s="14"/>
      <c r="BJ109" s="14"/>
      <c r="BK109" s="14"/>
      <c r="BL109" s="14"/>
      <c r="BM109" s="14"/>
      <c r="BN109" s="14"/>
      <c r="BO109" s="14"/>
      <c r="BP109" s="14"/>
      <c r="BQ109" s="14"/>
      <c r="BR109" s="14"/>
      <c r="BS109" s="14"/>
      <c r="BT109" s="14"/>
      <c r="BU109" s="14"/>
      <c r="BV109" s="14"/>
      <c r="BW109" s="14"/>
      <c r="BX109" s="14"/>
      <c r="BY109" s="14"/>
      <c r="BZ109" s="14"/>
      <c r="CA109" s="14"/>
      <c r="CB109" s="14"/>
      <c r="CC109" s="14"/>
    </row>
    <row r="110" spans="1:81" s="9" customFormat="1" ht="16.95" customHeight="1" x14ac:dyDescent="0.3">
      <c r="A110" s="14"/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P110" s="14"/>
      <c r="Q110" s="14"/>
      <c r="R110" s="14"/>
      <c r="S110" s="14"/>
      <c r="T110" s="14"/>
      <c r="U110" s="14"/>
      <c r="V110" s="14"/>
      <c r="W110" s="14"/>
      <c r="X110" s="14"/>
      <c r="Y110" s="14"/>
      <c r="Z110" s="14"/>
      <c r="AA110" s="14"/>
      <c r="AB110" s="14"/>
      <c r="AC110" s="14"/>
      <c r="AD110" s="14"/>
      <c r="AE110" s="14"/>
      <c r="AF110" s="14"/>
      <c r="AG110" s="14"/>
      <c r="AH110" s="14"/>
      <c r="AI110" s="14"/>
      <c r="AJ110" s="14"/>
      <c r="AK110" s="14"/>
      <c r="AL110" s="14"/>
      <c r="AM110" s="14"/>
      <c r="AN110" s="14"/>
      <c r="AO110" s="14"/>
      <c r="AP110" s="14"/>
      <c r="AQ110" s="14"/>
      <c r="AR110" s="14"/>
      <c r="AS110" s="14"/>
      <c r="AT110" s="14"/>
      <c r="AU110" s="14"/>
      <c r="AV110" s="14"/>
      <c r="AW110" s="14"/>
      <c r="AX110" s="14"/>
      <c r="AY110" s="14"/>
      <c r="AZ110" s="14"/>
      <c r="BA110" s="14"/>
      <c r="BB110" s="14"/>
      <c r="BC110" s="14"/>
      <c r="BD110" s="14"/>
      <c r="BE110" s="14"/>
      <c r="BF110" s="14"/>
      <c r="BH110" s="14"/>
      <c r="BI110" s="14"/>
      <c r="BJ110" s="14"/>
      <c r="BK110" s="14"/>
      <c r="BL110" s="14"/>
      <c r="BM110" s="14"/>
      <c r="BN110" s="14"/>
      <c r="BO110" s="14"/>
      <c r="BP110" s="14"/>
      <c r="BQ110" s="14"/>
      <c r="BR110" s="14"/>
      <c r="BS110" s="14"/>
      <c r="BT110" s="14"/>
      <c r="BU110" s="14"/>
      <c r="BV110" s="14"/>
      <c r="BW110" s="14"/>
      <c r="BX110" s="14"/>
      <c r="BY110" s="14"/>
      <c r="BZ110" s="14"/>
      <c r="CA110" s="14"/>
      <c r="CB110" s="14"/>
      <c r="CC110" s="14"/>
    </row>
    <row r="111" spans="1:81" s="9" customFormat="1" ht="16.95" customHeight="1" x14ac:dyDescent="0.3">
      <c r="A111" s="14"/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P111" s="14"/>
      <c r="Q111" s="14"/>
      <c r="R111" s="14"/>
      <c r="S111" s="14"/>
      <c r="T111" s="14"/>
      <c r="U111" s="14"/>
      <c r="V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  <c r="AG111" s="14"/>
      <c r="AH111" s="14"/>
      <c r="AI111" s="14"/>
      <c r="AJ111" s="14"/>
      <c r="AK111" s="14"/>
      <c r="AL111" s="14"/>
      <c r="AM111" s="14"/>
      <c r="AN111" s="14"/>
      <c r="AO111" s="14"/>
      <c r="AP111" s="14"/>
      <c r="AQ111" s="14"/>
      <c r="AR111" s="14"/>
      <c r="AS111" s="14"/>
      <c r="AT111" s="14"/>
      <c r="AU111" s="14"/>
      <c r="AV111" s="14"/>
      <c r="AW111" s="14"/>
      <c r="AX111" s="14"/>
      <c r="AY111" s="14"/>
      <c r="AZ111" s="14"/>
      <c r="BA111" s="14"/>
      <c r="BB111" s="14"/>
      <c r="BC111" s="14"/>
      <c r="BD111" s="14"/>
      <c r="BE111" s="14"/>
      <c r="BF111" s="14"/>
      <c r="BH111" s="14"/>
      <c r="BI111" s="14"/>
      <c r="BJ111" s="14"/>
      <c r="BK111" s="14"/>
      <c r="BL111" s="14"/>
      <c r="BM111" s="14"/>
      <c r="BN111" s="14"/>
      <c r="BO111" s="14"/>
      <c r="BP111" s="14"/>
      <c r="BQ111" s="14"/>
      <c r="BR111" s="14"/>
      <c r="BS111" s="14"/>
      <c r="BT111" s="14"/>
      <c r="BU111" s="14"/>
      <c r="BV111" s="14"/>
      <c r="BW111" s="14"/>
      <c r="BX111" s="14"/>
      <c r="BY111" s="14"/>
      <c r="BZ111" s="14"/>
      <c r="CA111" s="14"/>
      <c r="CB111" s="14"/>
      <c r="CC111" s="14"/>
    </row>
    <row r="112" spans="1:81" s="9" customFormat="1" ht="16.95" customHeight="1" x14ac:dyDescent="0.3">
      <c r="A112" s="14"/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P112" s="14"/>
      <c r="Q112" s="14"/>
      <c r="R112" s="14"/>
      <c r="S112" s="14"/>
      <c r="T112" s="14"/>
      <c r="U112" s="14"/>
      <c r="V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  <c r="AG112" s="14"/>
      <c r="AH112" s="14"/>
      <c r="AI112" s="14"/>
      <c r="AJ112" s="14"/>
      <c r="AK112" s="14"/>
      <c r="AL112" s="14"/>
      <c r="AM112" s="14"/>
      <c r="AN112" s="14"/>
      <c r="AO112" s="14"/>
      <c r="AP112" s="14"/>
      <c r="AQ112" s="14"/>
      <c r="AR112" s="14"/>
      <c r="AS112" s="14"/>
      <c r="AT112" s="14"/>
      <c r="AU112" s="14"/>
      <c r="AV112" s="14"/>
      <c r="AW112" s="14"/>
      <c r="AX112" s="14"/>
      <c r="AY112" s="14"/>
      <c r="AZ112" s="14"/>
      <c r="BA112" s="14"/>
      <c r="BB112" s="14"/>
      <c r="BC112" s="14"/>
      <c r="BD112" s="14"/>
      <c r="BE112" s="14"/>
      <c r="BF112" s="14"/>
      <c r="BH112" s="14"/>
      <c r="BI112" s="14"/>
      <c r="BJ112" s="14"/>
      <c r="BK112" s="14"/>
      <c r="BL112" s="14"/>
      <c r="BM112" s="14"/>
      <c r="BN112" s="14"/>
      <c r="BO112" s="14"/>
      <c r="BP112" s="14"/>
      <c r="BQ112" s="14"/>
      <c r="BR112" s="14"/>
      <c r="BS112" s="14"/>
      <c r="BT112" s="14"/>
      <c r="BU112" s="14"/>
      <c r="BV112" s="14"/>
      <c r="BW112" s="14"/>
      <c r="BX112" s="14"/>
      <c r="BY112" s="14"/>
      <c r="BZ112" s="14"/>
      <c r="CA112" s="14"/>
      <c r="CB112" s="14"/>
      <c r="CC112" s="14"/>
    </row>
    <row r="113" spans="1:81" s="9" customFormat="1" ht="16.95" customHeight="1" x14ac:dyDescent="0.3">
      <c r="A113" s="14"/>
      <c r="B113" s="14"/>
      <c r="C113" s="14"/>
      <c r="D113" s="14"/>
      <c r="E113" s="14"/>
      <c r="F113" s="14"/>
      <c r="G113" s="14"/>
      <c r="H113" s="14"/>
      <c r="I113" s="14"/>
      <c r="J113" s="14"/>
      <c r="K113" s="14"/>
      <c r="L113" s="14"/>
      <c r="M113" s="14"/>
      <c r="N113" s="14"/>
      <c r="O113" s="14"/>
      <c r="P113" s="14"/>
      <c r="Q113" s="14"/>
      <c r="R113" s="14"/>
      <c r="S113" s="14"/>
      <c r="T113" s="14"/>
      <c r="U113" s="14"/>
      <c r="V113" s="14"/>
      <c r="W113" s="14"/>
      <c r="X113" s="14"/>
      <c r="Y113" s="14"/>
      <c r="Z113" s="14"/>
      <c r="AA113" s="14"/>
      <c r="AB113" s="14"/>
      <c r="AC113" s="14"/>
      <c r="AD113" s="14"/>
      <c r="AE113" s="14"/>
      <c r="AF113" s="14"/>
      <c r="AG113" s="14"/>
      <c r="AH113" s="14"/>
      <c r="AI113" s="14"/>
      <c r="AJ113" s="14"/>
      <c r="AK113" s="14"/>
      <c r="AL113" s="14"/>
      <c r="AM113" s="14"/>
      <c r="AN113" s="14"/>
      <c r="AO113" s="14"/>
      <c r="AP113" s="14"/>
      <c r="AQ113" s="14"/>
      <c r="AR113" s="14"/>
      <c r="AS113" s="14"/>
      <c r="AT113" s="14"/>
      <c r="AU113" s="14"/>
      <c r="AV113" s="14"/>
      <c r="AW113" s="14"/>
      <c r="AX113" s="14"/>
      <c r="AY113" s="14"/>
      <c r="AZ113" s="14"/>
      <c r="BA113" s="14"/>
      <c r="BB113" s="14"/>
      <c r="BC113" s="14"/>
      <c r="BD113" s="14"/>
      <c r="BE113" s="14"/>
      <c r="BF113" s="14"/>
      <c r="BH113" s="14"/>
      <c r="BI113" s="14"/>
      <c r="BJ113" s="14"/>
      <c r="BK113" s="14"/>
      <c r="BL113" s="14"/>
      <c r="BM113" s="14"/>
      <c r="BN113" s="14"/>
      <c r="BO113" s="14"/>
      <c r="BP113" s="14"/>
      <c r="BQ113" s="14"/>
      <c r="BR113" s="14"/>
      <c r="BS113" s="14"/>
      <c r="BT113" s="14"/>
      <c r="BU113" s="14"/>
      <c r="BV113" s="14"/>
      <c r="BW113" s="14"/>
      <c r="BX113" s="14"/>
      <c r="BY113" s="14"/>
      <c r="BZ113" s="14"/>
      <c r="CA113" s="14"/>
      <c r="CB113" s="14"/>
      <c r="CC113" s="14"/>
    </row>
    <row r="114" spans="1:81" s="9" customFormat="1" ht="16.95" customHeight="1" x14ac:dyDescent="0.3">
      <c r="A114" s="14"/>
      <c r="B114" s="14"/>
      <c r="C114" s="14"/>
      <c r="D114" s="14"/>
      <c r="E114" s="14"/>
      <c r="F114" s="14"/>
      <c r="G114" s="14"/>
      <c r="H114" s="14"/>
      <c r="I114" s="14"/>
      <c r="J114" s="14"/>
      <c r="K114" s="14"/>
      <c r="L114" s="14"/>
      <c r="M114" s="14"/>
      <c r="N114" s="14"/>
      <c r="O114" s="14"/>
      <c r="P114" s="14"/>
      <c r="Q114" s="14"/>
      <c r="R114" s="14"/>
      <c r="S114" s="14"/>
      <c r="T114" s="14"/>
      <c r="U114" s="14"/>
      <c r="V114" s="14"/>
      <c r="W114" s="14"/>
      <c r="X114" s="14"/>
      <c r="Y114" s="14"/>
      <c r="Z114" s="14"/>
      <c r="AA114" s="14"/>
      <c r="AB114" s="14"/>
      <c r="AC114" s="14"/>
      <c r="AD114" s="14"/>
      <c r="AE114" s="14"/>
      <c r="AF114" s="14"/>
      <c r="AG114" s="14"/>
      <c r="AH114" s="14"/>
      <c r="AI114" s="14"/>
      <c r="AJ114" s="14"/>
      <c r="AK114" s="14"/>
      <c r="AL114" s="14"/>
      <c r="AM114" s="14"/>
      <c r="AN114" s="14"/>
      <c r="AO114" s="14"/>
      <c r="AP114" s="14"/>
      <c r="AQ114" s="14"/>
      <c r="AR114" s="14"/>
      <c r="AS114" s="14"/>
      <c r="AT114" s="14"/>
      <c r="AU114" s="14"/>
      <c r="AV114" s="14"/>
      <c r="AW114" s="14"/>
      <c r="AX114" s="14"/>
      <c r="AY114" s="14"/>
      <c r="AZ114" s="14"/>
      <c r="BA114" s="14"/>
      <c r="BB114" s="14"/>
      <c r="BC114" s="14"/>
      <c r="BD114" s="14"/>
      <c r="BE114" s="14"/>
      <c r="BF114" s="14"/>
      <c r="BH114" s="14"/>
      <c r="BI114" s="14"/>
      <c r="BJ114" s="14"/>
      <c r="BK114" s="14"/>
      <c r="BL114" s="14"/>
      <c r="BM114" s="14"/>
      <c r="BN114" s="14"/>
      <c r="BO114" s="14"/>
      <c r="BP114" s="14"/>
      <c r="BQ114" s="14"/>
      <c r="BR114" s="14"/>
      <c r="BS114" s="14"/>
      <c r="BT114" s="14"/>
      <c r="BU114" s="14"/>
      <c r="BV114" s="14"/>
      <c r="BW114" s="14"/>
      <c r="BX114" s="14"/>
      <c r="BY114" s="14"/>
      <c r="BZ114" s="14"/>
      <c r="CA114" s="14"/>
      <c r="CB114" s="14"/>
      <c r="CC114" s="14"/>
    </row>
    <row r="115" spans="1:81" s="9" customFormat="1" ht="16.95" customHeight="1" x14ac:dyDescent="0.3">
      <c r="A115" s="14"/>
      <c r="B115" s="14"/>
      <c r="C115" s="14"/>
      <c r="D115" s="14"/>
      <c r="E115" s="14"/>
      <c r="F115" s="14"/>
      <c r="G115" s="14"/>
      <c r="H115" s="14"/>
      <c r="I115" s="14"/>
      <c r="J115" s="14"/>
      <c r="K115" s="14"/>
      <c r="L115" s="14"/>
      <c r="M115" s="14"/>
      <c r="N115" s="14"/>
      <c r="O115" s="14"/>
      <c r="P115" s="14"/>
      <c r="Q115" s="14"/>
      <c r="R115" s="14"/>
      <c r="S115" s="14"/>
      <c r="T115" s="14"/>
      <c r="U115" s="14"/>
      <c r="V115" s="14"/>
      <c r="W115" s="14"/>
      <c r="X115" s="14"/>
      <c r="Y115" s="14"/>
      <c r="Z115" s="14"/>
      <c r="AA115" s="14"/>
      <c r="AB115" s="14"/>
      <c r="AC115" s="14"/>
      <c r="AD115" s="14"/>
      <c r="AE115" s="14"/>
      <c r="AF115" s="14"/>
      <c r="AG115" s="14"/>
      <c r="AH115" s="14"/>
      <c r="AI115" s="14"/>
      <c r="AJ115" s="14"/>
      <c r="AK115" s="14"/>
      <c r="AL115" s="14"/>
      <c r="AM115" s="14"/>
      <c r="AN115" s="14"/>
      <c r="AO115" s="14"/>
      <c r="AP115" s="14"/>
      <c r="AQ115" s="14"/>
      <c r="AR115" s="14"/>
      <c r="AS115" s="14"/>
      <c r="AT115" s="14"/>
      <c r="AU115" s="14"/>
      <c r="AV115" s="14"/>
      <c r="AW115" s="14"/>
      <c r="AX115" s="14"/>
      <c r="AY115" s="14"/>
      <c r="AZ115" s="14"/>
      <c r="BA115" s="14"/>
      <c r="BB115" s="14"/>
      <c r="BC115" s="14"/>
      <c r="BD115" s="14"/>
      <c r="BE115" s="14"/>
      <c r="BF115" s="14"/>
      <c r="BH115" s="14"/>
      <c r="BI115" s="14"/>
      <c r="BJ115" s="14"/>
      <c r="BK115" s="14"/>
      <c r="BL115" s="14"/>
      <c r="BM115" s="14"/>
      <c r="BN115" s="14"/>
      <c r="BO115" s="14"/>
      <c r="BP115" s="14"/>
      <c r="BQ115" s="14"/>
      <c r="BR115" s="14"/>
      <c r="BS115" s="14"/>
      <c r="BT115" s="14"/>
      <c r="BU115" s="14"/>
      <c r="BV115" s="14"/>
      <c r="BW115" s="14"/>
      <c r="BX115" s="14"/>
      <c r="BY115" s="14"/>
      <c r="BZ115" s="14"/>
      <c r="CA115" s="14"/>
      <c r="CB115" s="14"/>
      <c r="CC115" s="14"/>
    </row>
    <row r="116" spans="1:81" s="9" customFormat="1" ht="16.95" customHeight="1" x14ac:dyDescent="0.3">
      <c r="A116" s="14"/>
      <c r="B116" s="14"/>
      <c r="C116" s="14"/>
      <c r="D116" s="14"/>
      <c r="E116" s="14"/>
      <c r="F116" s="14"/>
      <c r="G116" s="14"/>
      <c r="H116" s="14"/>
      <c r="I116" s="14"/>
      <c r="J116" s="14"/>
      <c r="K116" s="14"/>
      <c r="L116" s="14"/>
      <c r="M116" s="14"/>
      <c r="N116" s="14"/>
      <c r="O116" s="14"/>
      <c r="P116" s="14"/>
      <c r="Q116" s="14"/>
      <c r="R116" s="14"/>
      <c r="S116" s="14"/>
      <c r="T116" s="14"/>
      <c r="U116" s="14"/>
      <c r="V116" s="14"/>
      <c r="W116" s="14"/>
      <c r="X116" s="14"/>
      <c r="Y116" s="14"/>
      <c r="Z116" s="14"/>
      <c r="AA116" s="14"/>
      <c r="AB116" s="14"/>
      <c r="AC116" s="14"/>
      <c r="AD116" s="14"/>
      <c r="AE116" s="14"/>
      <c r="AF116" s="14"/>
      <c r="AG116" s="14"/>
      <c r="AH116" s="14"/>
      <c r="AI116" s="14"/>
      <c r="AJ116" s="14"/>
      <c r="AK116" s="14"/>
      <c r="AL116" s="14"/>
      <c r="AM116" s="14"/>
      <c r="AN116" s="14"/>
      <c r="AO116" s="14"/>
      <c r="AP116" s="14"/>
      <c r="AQ116" s="14"/>
      <c r="AR116" s="14"/>
      <c r="AS116" s="14"/>
      <c r="AT116" s="14"/>
      <c r="AU116" s="14"/>
      <c r="AV116" s="14"/>
      <c r="AW116" s="14"/>
      <c r="AX116" s="14"/>
      <c r="AY116" s="14"/>
      <c r="AZ116" s="14"/>
      <c r="BA116" s="14"/>
      <c r="BB116" s="14"/>
      <c r="BC116" s="14"/>
      <c r="BD116" s="14"/>
      <c r="BE116" s="14"/>
      <c r="BF116" s="14"/>
      <c r="BH116" s="14"/>
      <c r="BI116" s="14"/>
      <c r="BJ116" s="14"/>
      <c r="BK116" s="14"/>
      <c r="BL116" s="14"/>
      <c r="BM116" s="14"/>
      <c r="BN116" s="14"/>
      <c r="BO116" s="14"/>
      <c r="BP116" s="14"/>
      <c r="BQ116" s="14"/>
      <c r="BR116" s="14"/>
      <c r="BS116" s="14"/>
      <c r="BT116" s="14"/>
      <c r="BU116" s="14"/>
      <c r="BV116" s="14"/>
      <c r="BW116" s="14"/>
      <c r="BX116" s="14"/>
      <c r="BY116" s="14"/>
      <c r="BZ116" s="14"/>
      <c r="CA116" s="14"/>
      <c r="CB116" s="14"/>
      <c r="CC116" s="14"/>
    </row>
    <row r="117" spans="1:81" s="9" customFormat="1" ht="16.95" customHeight="1" x14ac:dyDescent="0.3"/>
    <row r="118" spans="1:81" s="9" customFormat="1" ht="16.95" customHeight="1" x14ac:dyDescent="0.3"/>
    <row r="119" spans="1:81" s="9" customFormat="1" ht="16.95" customHeight="1" x14ac:dyDescent="0.3"/>
    <row r="120" spans="1:81" s="9" customFormat="1" ht="16.95" customHeight="1" x14ac:dyDescent="0.3"/>
    <row r="121" spans="1:81" s="9" customFormat="1" ht="16.95" customHeight="1" x14ac:dyDescent="0.3"/>
    <row r="122" spans="1:81" s="9" customFormat="1" ht="16.95" customHeight="1" x14ac:dyDescent="0.3"/>
    <row r="123" spans="1:81" s="9" customFormat="1" ht="10.199999999999999" customHeight="1" x14ac:dyDescent="0.3"/>
    <row r="124" spans="1:81" s="9" customFormat="1" ht="10.199999999999999" customHeight="1" x14ac:dyDescent="0.3"/>
    <row r="125" spans="1:81" s="9" customFormat="1" ht="10.199999999999999" customHeight="1" x14ac:dyDescent="0.3"/>
    <row r="126" spans="1:81" s="9" customFormat="1" ht="10.199999999999999" customHeight="1" x14ac:dyDescent="0.3"/>
    <row r="127" spans="1:81" s="9" customFormat="1" ht="10.199999999999999" customHeight="1" x14ac:dyDescent="0.3"/>
    <row r="128" spans="1:81" s="9" customFormat="1" ht="10.199999999999999" customHeight="1" x14ac:dyDescent="0.3"/>
    <row r="129" s="9" customFormat="1" ht="10.199999999999999" customHeight="1" x14ac:dyDescent="0.3"/>
    <row r="130" s="9" customFormat="1" ht="10.199999999999999" customHeight="1" x14ac:dyDescent="0.3"/>
    <row r="131" s="9" customFormat="1" ht="10.199999999999999" customHeight="1" x14ac:dyDescent="0.3"/>
    <row r="132" s="9" customFormat="1" ht="10.199999999999999" customHeight="1" x14ac:dyDescent="0.3"/>
    <row r="133" s="9" customFormat="1" ht="10.199999999999999" customHeight="1" x14ac:dyDescent="0.3"/>
    <row r="134" s="9" customFormat="1" ht="10.199999999999999" customHeight="1" x14ac:dyDescent="0.3"/>
    <row r="135" s="9" customFormat="1" ht="10.199999999999999" customHeight="1" x14ac:dyDescent="0.3"/>
    <row r="136" s="9" customFormat="1" ht="10.199999999999999" customHeight="1" x14ac:dyDescent="0.3"/>
    <row r="137" s="9" customFormat="1" ht="10.199999999999999" customHeight="1" x14ac:dyDescent="0.3"/>
    <row r="138" s="9" customFormat="1" ht="10.199999999999999" customHeight="1" x14ac:dyDescent="0.3"/>
    <row r="139" s="9" customFormat="1" ht="10.199999999999999" customHeight="1" x14ac:dyDescent="0.3"/>
    <row r="140" s="9" customFormat="1" ht="10.199999999999999" customHeight="1" x14ac:dyDescent="0.3"/>
    <row r="141" s="9" customFormat="1" ht="10.199999999999999" customHeight="1" x14ac:dyDescent="0.3"/>
    <row r="142" s="9" customFormat="1" ht="10.199999999999999" customHeight="1" x14ac:dyDescent="0.3"/>
    <row r="143" s="9" customFormat="1" ht="10.199999999999999" customHeight="1" x14ac:dyDescent="0.3"/>
    <row r="144" s="9" customFormat="1" ht="10.199999999999999" customHeight="1" x14ac:dyDescent="0.3"/>
    <row r="145" s="9" customFormat="1" ht="10.199999999999999" customHeight="1" x14ac:dyDescent="0.3"/>
    <row r="146" s="9" customFormat="1" ht="10.199999999999999" customHeight="1" x14ac:dyDescent="0.3"/>
    <row r="147" s="9" customFormat="1" ht="10.199999999999999" customHeight="1" x14ac:dyDescent="0.3"/>
    <row r="148" s="9" customFormat="1" ht="10.199999999999999" customHeight="1" x14ac:dyDescent="0.3"/>
    <row r="149" s="9" customFormat="1" ht="10.199999999999999" customHeight="1" x14ac:dyDescent="0.3"/>
    <row r="150" s="9" customFormat="1" ht="10.199999999999999" customHeight="1" x14ac:dyDescent="0.3"/>
    <row r="151" s="9" customFormat="1" ht="10.199999999999999" customHeight="1" x14ac:dyDescent="0.3"/>
    <row r="152" s="9" customFormat="1" ht="10.199999999999999" customHeight="1" x14ac:dyDescent="0.3"/>
    <row r="153" s="9" customFormat="1" ht="10.199999999999999" customHeight="1" x14ac:dyDescent="0.3"/>
    <row r="154" s="9" customFormat="1" ht="10.199999999999999" customHeight="1" x14ac:dyDescent="0.3"/>
    <row r="155" s="12" customFormat="1" ht="10.199999999999999" customHeight="1" x14ac:dyDescent="0.3"/>
    <row r="156" s="12" customFormat="1" ht="10.199999999999999" customHeight="1" x14ac:dyDescent="0.3"/>
    <row r="157" s="12" customFormat="1" ht="10.199999999999999" customHeight="1" x14ac:dyDescent="0.3"/>
    <row r="158" s="12" customFormat="1" ht="10.199999999999999" customHeight="1" x14ac:dyDescent="0.3"/>
    <row r="159" s="12" customFormat="1" ht="10.199999999999999" customHeight="1" x14ac:dyDescent="0.3"/>
    <row r="160" s="12" customFormat="1" ht="10.199999999999999" customHeight="1" x14ac:dyDescent="0.3"/>
    <row r="161" s="12" customFormat="1" ht="10.199999999999999" customHeight="1" x14ac:dyDescent="0.3"/>
    <row r="162" s="12" customFormat="1" ht="10.199999999999999" customHeight="1" x14ac:dyDescent="0.3"/>
    <row r="163" s="12" customFormat="1" ht="10.199999999999999" customHeight="1" x14ac:dyDescent="0.3"/>
    <row r="164" s="12" customFormat="1" ht="10.199999999999999" customHeight="1" x14ac:dyDescent="0.3"/>
    <row r="165" s="12" customFormat="1" ht="10.199999999999999" customHeight="1" x14ac:dyDescent="0.3"/>
    <row r="166" s="12" customFormat="1" ht="10.199999999999999" customHeight="1" x14ac:dyDescent="0.3"/>
    <row r="167" s="12" customFormat="1" ht="10.199999999999999" customHeight="1" x14ac:dyDescent="0.3"/>
    <row r="168" s="12" customFormat="1" ht="10.199999999999999" customHeight="1" x14ac:dyDescent="0.3"/>
    <row r="169" s="12" customFormat="1" ht="10.199999999999999" customHeight="1" x14ac:dyDescent="0.3"/>
    <row r="170" s="12" customFormat="1" ht="10.199999999999999" customHeight="1" x14ac:dyDescent="0.3"/>
    <row r="171" s="12" customFormat="1" ht="10.199999999999999" customHeight="1" x14ac:dyDescent="0.3"/>
    <row r="172" s="12" customFormat="1" ht="10.199999999999999" customHeight="1" x14ac:dyDescent="0.3"/>
    <row r="173" s="12" customFormat="1" ht="10.199999999999999" customHeight="1" x14ac:dyDescent="0.3"/>
    <row r="174" s="12" customFormat="1" ht="10.199999999999999" customHeight="1" x14ac:dyDescent="0.3"/>
    <row r="175" s="12" customFormat="1" ht="10.199999999999999" customHeight="1" x14ac:dyDescent="0.3"/>
    <row r="176" s="12" customFormat="1" ht="10.199999999999999" customHeight="1" x14ac:dyDescent="0.3"/>
    <row r="177" s="12" customFormat="1" ht="10.199999999999999" customHeight="1" x14ac:dyDescent="0.3"/>
    <row r="178" s="12" customFormat="1" ht="10.199999999999999" customHeight="1" x14ac:dyDescent="0.3"/>
    <row r="179" s="12" customFormat="1" ht="10.199999999999999" customHeight="1" x14ac:dyDescent="0.3"/>
    <row r="180" s="12" customFormat="1" ht="10.199999999999999" customHeight="1" x14ac:dyDescent="0.3"/>
    <row r="181" s="12" customFormat="1" ht="10.199999999999999" customHeight="1" x14ac:dyDescent="0.3"/>
    <row r="182" s="12" customFormat="1" ht="10.199999999999999" customHeight="1" x14ac:dyDescent="0.3"/>
    <row r="183" s="12" customFormat="1" ht="10.199999999999999" customHeight="1" x14ac:dyDescent="0.3"/>
    <row r="184" s="12" customFormat="1" ht="10.199999999999999" customHeight="1" x14ac:dyDescent="0.3"/>
    <row r="185" s="12" customFormat="1" ht="10.199999999999999" customHeight="1" x14ac:dyDescent="0.3"/>
    <row r="186" s="12" customFormat="1" ht="10.199999999999999" customHeight="1" x14ac:dyDescent="0.3"/>
    <row r="187" s="12" customFormat="1" ht="10.199999999999999" customHeight="1" x14ac:dyDescent="0.3"/>
    <row r="188" s="12" customFormat="1" ht="10.199999999999999" customHeight="1" x14ac:dyDescent="0.3"/>
    <row r="189" s="12" customFormat="1" ht="10.199999999999999" customHeight="1" x14ac:dyDescent="0.3"/>
    <row r="190" s="12" customFormat="1" ht="10.199999999999999" customHeight="1" x14ac:dyDescent="0.3"/>
    <row r="191" s="12" customFormat="1" ht="10.199999999999999" customHeight="1" x14ac:dyDescent="0.3"/>
    <row r="192" s="12" customFormat="1" ht="10.199999999999999" customHeight="1" x14ac:dyDescent="0.3"/>
    <row r="193" s="12" customFormat="1" ht="10.199999999999999" customHeight="1" x14ac:dyDescent="0.3"/>
    <row r="194" s="12" customFormat="1" ht="10.199999999999999" customHeight="1" x14ac:dyDescent="0.3"/>
    <row r="195" s="12" customFormat="1" ht="10.199999999999999" customHeight="1" x14ac:dyDescent="0.3"/>
    <row r="196" s="12" customFormat="1" ht="10.199999999999999" customHeight="1" x14ac:dyDescent="0.3"/>
    <row r="197" s="12" customFormat="1" ht="10.199999999999999" customHeight="1" x14ac:dyDescent="0.3"/>
    <row r="198" s="12" customFormat="1" ht="10.199999999999999" customHeight="1" x14ac:dyDescent="0.3"/>
    <row r="199" s="12" customFormat="1" ht="10.199999999999999" customHeight="1" x14ac:dyDescent="0.3"/>
    <row r="200" s="12" customFormat="1" ht="10.199999999999999" customHeight="1" x14ac:dyDescent="0.3"/>
    <row r="201" s="12" customFormat="1" ht="10.199999999999999" customHeight="1" x14ac:dyDescent="0.3"/>
    <row r="202" s="12" customFormat="1" ht="10.199999999999999" customHeight="1" x14ac:dyDescent="0.3"/>
    <row r="203" s="12" customFormat="1" ht="10.199999999999999" customHeight="1" x14ac:dyDescent="0.3"/>
    <row r="204" s="12" customFormat="1" ht="10.199999999999999" customHeight="1" x14ac:dyDescent="0.3"/>
    <row r="205" s="12" customFormat="1" ht="10.199999999999999" customHeight="1" x14ac:dyDescent="0.3"/>
    <row r="206" s="12" customFormat="1" ht="10.199999999999999" customHeight="1" x14ac:dyDescent="0.3"/>
    <row r="207" s="12" customFormat="1" ht="10.199999999999999" customHeight="1" x14ac:dyDescent="0.3"/>
    <row r="208" s="12" customFormat="1" ht="10.199999999999999" customHeight="1" x14ac:dyDescent="0.3"/>
    <row r="209" s="12" customFormat="1" ht="10.199999999999999" customHeight="1" x14ac:dyDescent="0.3"/>
    <row r="210" s="12" customFormat="1" ht="10.199999999999999" customHeight="1" x14ac:dyDescent="0.3"/>
    <row r="211" s="12" customFormat="1" ht="10.199999999999999" customHeight="1" x14ac:dyDescent="0.3"/>
    <row r="212" s="12" customFormat="1" ht="10.199999999999999" customHeight="1" x14ac:dyDescent="0.3"/>
    <row r="213" s="12" customFormat="1" ht="10.199999999999999" customHeight="1" x14ac:dyDescent="0.3"/>
    <row r="214" s="12" customFormat="1" ht="10.199999999999999" customHeight="1" x14ac:dyDescent="0.3"/>
    <row r="215" s="12" customFormat="1" ht="10.199999999999999" customHeight="1" x14ac:dyDescent="0.3"/>
    <row r="216" s="12" customFormat="1" ht="10.199999999999999" customHeight="1" x14ac:dyDescent="0.3"/>
    <row r="217" s="12" customFormat="1" ht="10.199999999999999" customHeight="1" x14ac:dyDescent="0.3"/>
    <row r="218" s="12" customFormat="1" ht="10.199999999999999" customHeight="1" x14ac:dyDescent="0.3"/>
    <row r="219" s="12" customFormat="1" ht="10.199999999999999" customHeight="1" x14ac:dyDescent="0.3"/>
    <row r="220" s="12" customFormat="1" ht="10.199999999999999" customHeight="1" x14ac:dyDescent="0.3"/>
    <row r="221" s="12" customFormat="1" ht="10.199999999999999" customHeight="1" x14ac:dyDescent="0.3"/>
    <row r="222" s="12" customFormat="1" ht="10.199999999999999" customHeight="1" x14ac:dyDescent="0.3"/>
    <row r="223" s="12" customFormat="1" ht="10.199999999999999" customHeight="1" x14ac:dyDescent="0.3"/>
    <row r="224" s="12" customFormat="1" ht="10.199999999999999" customHeight="1" x14ac:dyDescent="0.3"/>
    <row r="225" s="12" customFormat="1" ht="10.199999999999999" customHeight="1" x14ac:dyDescent="0.3"/>
    <row r="226" s="12" customFormat="1" ht="10.199999999999999" customHeight="1" x14ac:dyDescent="0.3"/>
    <row r="227" s="12" customFormat="1" ht="10.199999999999999" customHeight="1" x14ac:dyDescent="0.3"/>
    <row r="228" s="12" customFormat="1" ht="10.199999999999999" customHeight="1" x14ac:dyDescent="0.3"/>
    <row r="229" s="12" customFormat="1" ht="10.199999999999999" customHeight="1" x14ac:dyDescent="0.3"/>
    <row r="230" s="12" customFormat="1" ht="10.199999999999999" customHeight="1" x14ac:dyDescent="0.3"/>
    <row r="231" s="12" customFormat="1" ht="10.199999999999999" customHeight="1" x14ac:dyDescent="0.3"/>
    <row r="232" s="12" customFormat="1" ht="10.199999999999999" customHeight="1" x14ac:dyDescent="0.3"/>
    <row r="233" s="12" customFormat="1" ht="10.199999999999999" customHeight="1" x14ac:dyDescent="0.3"/>
    <row r="234" s="12" customFormat="1" ht="10.199999999999999" customHeight="1" x14ac:dyDescent="0.3"/>
    <row r="235" s="12" customFormat="1" ht="10.199999999999999" customHeight="1" x14ac:dyDescent="0.3"/>
    <row r="236" s="12" customFormat="1" ht="10.199999999999999" customHeight="1" x14ac:dyDescent="0.3"/>
    <row r="237" s="12" customFormat="1" ht="10.199999999999999" customHeight="1" x14ac:dyDescent="0.3"/>
    <row r="238" s="12" customFormat="1" ht="10.199999999999999" customHeight="1" x14ac:dyDescent="0.3"/>
    <row r="239" s="12" customFormat="1" ht="10.199999999999999" customHeight="1" x14ac:dyDescent="0.3"/>
    <row r="240" s="12" customFormat="1" ht="10.199999999999999" customHeight="1" x14ac:dyDescent="0.3"/>
    <row r="241" s="12" customFormat="1" ht="10.199999999999999" customHeight="1" x14ac:dyDescent="0.3"/>
    <row r="242" s="12" customFormat="1" ht="10.199999999999999" customHeight="1" x14ac:dyDescent="0.3"/>
    <row r="243" s="12" customFormat="1" ht="10.199999999999999" customHeight="1" x14ac:dyDescent="0.3"/>
    <row r="244" s="12" customFormat="1" ht="10.199999999999999" customHeight="1" x14ac:dyDescent="0.3"/>
    <row r="245" s="12" customFormat="1" ht="10.199999999999999" customHeight="1" x14ac:dyDescent="0.3"/>
    <row r="246" ht="10.199999999999999" customHeight="1" x14ac:dyDescent="0.3"/>
    <row r="247" ht="10.199999999999999" customHeight="1" x14ac:dyDescent="0.3"/>
    <row r="248" ht="10.199999999999999" customHeight="1" x14ac:dyDescent="0.3"/>
    <row r="249" ht="10.199999999999999" customHeight="1" x14ac:dyDescent="0.3"/>
    <row r="250" ht="10.199999999999999" customHeight="1" x14ac:dyDescent="0.3"/>
    <row r="251" ht="10.199999999999999" customHeight="1" x14ac:dyDescent="0.3"/>
    <row r="252" ht="10.199999999999999" customHeight="1" x14ac:dyDescent="0.3"/>
    <row r="253" ht="10.199999999999999" customHeight="1" x14ac:dyDescent="0.3"/>
    <row r="254" ht="10.199999999999999" customHeight="1" x14ac:dyDescent="0.3"/>
    <row r="255" ht="10.199999999999999" customHeight="1" x14ac:dyDescent="0.3"/>
    <row r="256" ht="10.199999999999999" customHeight="1" x14ac:dyDescent="0.3"/>
    <row r="257" ht="10.199999999999999" customHeight="1" x14ac:dyDescent="0.3"/>
    <row r="258" ht="10.199999999999999" customHeight="1" x14ac:dyDescent="0.3"/>
    <row r="259" ht="10.199999999999999" customHeight="1" x14ac:dyDescent="0.3"/>
    <row r="260" ht="10.199999999999999" customHeight="1" x14ac:dyDescent="0.3"/>
    <row r="261" ht="10.199999999999999" customHeight="1" x14ac:dyDescent="0.3"/>
    <row r="262" ht="10.199999999999999" customHeight="1" x14ac:dyDescent="0.3"/>
    <row r="263" ht="10.199999999999999" customHeight="1" x14ac:dyDescent="0.3"/>
    <row r="264" ht="10.199999999999999" customHeight="1" x14ac:dyDescent="0.3"/>
    <row r="265" ht="10.199999999999999" customHeight="1" x14ac:dyDescent="0.3"/>
    <row r="266" ht="10.199999999999999" customHeight="1" x14ac:dyDescent="0.3"/>
    <row r="267" ht="10.199999999999999" customHeight="1" x14ac:dyDescent="0.3"/>
    <row r="268" ht="10.199999999999999" customHeight="1" x14ac:dyDescent="0.3"/>
    <row r="269" ht="10.199999999999999" customHeight="1" x14ac:dyDescent="0.3"/>
    <row r="270" ht="10.199999999999999" customHeight="1" x14ac:dyDescent="0.3"/>
    <row r="271" ht="10.199999999999999" customHeight="1" x14ac:dyDescent="0.3"/>
    <row r="272" ht="10.199999999999999" customHeight="1" x14ac:dyDescent="0.3"/>
    <row r="273" ht="10.199999999999999" customHeight="1" x14ac:dyDescent="0.3"/>
    <row r="274" ht="10.199999999999999" customHeight="1" x14ac:dyDescent="0.3"/>
    <row r="275" ht="10.199999999999999" customHeight="1" x14ac:dyDescent="0.3"/>
    <row r="276" ht="10.199999999999999" customHeight="1" x14ac:dyDescent="0.3"/>
    <row r="277" ht="10.199999999999999" customHeight="1" x14ac:dyDescent="0.3"/>
    <row r="278" ht="10.199999999999999" customHeight="1" x14ac:dyDescent="0.3"/>
    <row r="279" ht="10.199999999999999" customHeight="1" x14ac:dyDescent="0.3"/>
    <row r="280" ht="10.199999999999999" customHeight="1" x14ac:dyDescent="0.3"/>
  </sheetData>
  <sheetProtection algorithmName="SHA-512" hashValue="r9Zpl38sP1DG60Nuhaz1vAHCPdgwJWXyX82k2ewHRwm+h1L5gYmb4PsrmKdFR+H0M6uuQxgh7FmM97LzdHtX8A==" saltValue="SNDL6xMrBP4DBPr1JJzYkg==" spinCount="100000" sheet="1" objects="1" scenarios="1" selectLockedCells="1"/>
  <mergeCells count="509">
    <mergeCell ref="A115:O115"/>
    <mergeCell ref="P115:Y115"/>
    <mergeCell ref="Z115:AJ115"/>
    <mergeCell ref="AK115:AT115"/>
    <mergeCell ref="AU115:BF115"/>
    <mergeCell ref="BH115:BP115"/>
    <mergeCell ref="BQ115:BZ115"/>
    <mergeCell ref="CA115:CC115"/>
    <mergeCell ref="A116:O116"/>
    <mergeCell ref="P116:Y116"/>
    <mergeCell ref="Z116:AJ116"/>
    <mergeCell ref="AK116:AT116"/>
    <mergeCell ref="AU116:BF116"/>
    <mergeCell ref="BH116:BP116"/>
    <mergeCell ref="BQ116:BZ116"/>
    <mergeCell ref="CA116:CC116"/>
    <mergeCell ref="A113:O113"/>
    <mergeCell ref="P113:Y113"/>
    <mergeCell ref="Z113:AJ113"/>
    <mergeCell ref="AK113:AT113"/>
    <mergeCell ref="AU113:BF113"/>
    <mergeCell ref="BH113:BP113"/>
    <mergeCell ref="BQ113:BZ113"/>
    <mergeCell ref="CA113:CC113"/>
    <mergeCell ref="A114:O114"/>
    <mergeCell ref="P114:Y114"/>
    <mergeCell ref="Z114:AJ114"/>
    <mergeCell ref="AK114:AT114"/>
    <mergeCell ref="AU114:BF114"/>
    <mergeCell ref="BH114:BP114"/>
    <mergeCell ref="BQ114:BZ114"/>
    <mergeCell ref="CA114:CC114"/>
    <mergeCell ref="A111:O111"/>
    <mergeCell ref="P111:Y111"/>
    <mergeCell ref="Z111:AJ111"/>
    <mergeCell ref="AK111:AT111"/>
    <mergeCell ref="AU111:BF111"/>
    <mergeCell ref="BH111:BP111"/>
    <mergeCell ref="BQ111:BZ111"/>
    <mergeCell ref="CA111:CC111"/>
    <mergeCell ref="A112:O112"/>
    <mergeCell ref="P112:Y112"/>
    <mergeCell ref="Z112:AJ112"/>
    <mergeCell ref="AK112:AT112"/>
    <mergeCell ref="AU112:BF112"/>
    <mergeCell ref="BH112:BP112"/>
    <mergeCell ref="BQ112:BZ112"/>
    <mergeCell ref="CA112:CC112"/>
    <mergeCell ref="A109:O109"/>
    <mergeCell ref="P109:Y109"/>
    <mergeCell ref="Z109:AJ109"/>
    <mergeCell ref="AK109:AT109"/>
    <mergeCell ref="AU109:BF109"/>
    <mergeCell ref="BH109:BP109"/>
    <mergeCell ref="BQ109:BZ109"/>
    <mergeCell ref="CA109:CC109"/>
    <mergeCell ref="A110:O110"/>
    <mergeCell ref="P110:Y110"/>
    <mergeCell ref="Z110:AJ110"/>
    <mergeCell ref="AK110:AT110"/>
    <mergeCell ref="AU110:BF110"/>
    <mergeCell ref="BH110:BP110"/>
    <mergeCell ref="BQ110:BZ110"/>
    <mergeCell ref="CA110:CC110"/>
    <mergeCell ref="A107:O107"/>
    <mergeCell ref="P107:Y107"/>
    <mergeCell ref="Z107:AJ107"/>
    <mergeCell ref="AK107:AT107"/>
    <mergeCell ref="AU107:BF107"/>
    <mergeCell ref="BH107:BP107"/>
    <mergeCell ref="BQ107:BZ107"/>
    <mergeCell ref="CA107:CC107"/>
    <mergeCell ref="A108:O108"/>
    <mergeCell ref="P108:Y108"/>
    <mergeCell ref="Z108:AJ108"/>
    <mergeCell ref="AK108:AT108"/>
    <mergeCell ref="AU108:BF108"/>
    <mergeCell ref="BH108:BP108"/>
    <mergeCell ref="BQ108:BZ108"/>
    <mergeCell ref="CA108:CC108"/>
    <mergeCell ref="A105:O105"/>
    <mergeCell ref="P105:Y105"/>
    <mergeCell ref="Z105:AJ105"/>
    <mergeCell ref="AK105:AT105"/>
    <mergeCell ref="AU105:BF105"/>
    <mergeCell ref="BH105:BP105"/>
    <mergeCell ref="BQ105:BZ105"/>
    <mergeCell ref="CA105:CC105"/>
    <mergeCell ref="A106:O106"/>
    <mergeCell ref="P106:Y106"/>
    <mergeCell ref="Z106:AJ106"/>
    <mergeCell ref="AK106:AT106"/>
    <mergeCell ref="AU106:BF106"/>
    <mergeCell ref="BH106:BP106"/>
    <mergeCell ref="BQ106:BZ106"/>
    <mergeCell ref="CA106:CC106"/>
    <mergeCell ref="A103:O103"/>
    <mergeCell ref="P103:Y103"/>
    <mergeCell ref="Z103:AJ103"/>
    <mergeCell ref="AK103:AT103"/>
    <mergeCell ref="AU103:BF103"/>
    <mergeCell ref="BH103:BP103"/>
    <mergeCell ref="BQ103:BZ103"/>
    <mergeCell ref="CA103:CC103"/>
    <mergeCell ref="A104:O104"/>
    <mergeCell ref="P104:Y104"/>
    <mergeCell ref="Z104:AJ104"/>
    <mergeCell ref="AK104:AT104"/>
    <mergeCell ref="AU104:BF104"/>
    <mergeCell ref="BH104:BP104"/>
    <mergeCell ref="BQ104:BZ104"/>
    <mergeCell ref="CA104:CC104"/>
    <mergeCell ref="A101:O101"/>
    <mergeCell ref="P101:Y101"/>
    <mergeCell ref="Z101:AJ101"/>
    <mergeCell ref="AK101:AT101"/>
    <mergeCell ref="AU101:BF101"/>
    <mergeCell ref="BH101:BP101"/>
    <mergeCell ref="BQ101:BZ101"/>
    <mergeCell ref="CA101:CC101"/>
    <mergeCell ref="A102:O102"/>
    <mergeCell ref="P102:Y102"/>
    <mergeCell ref="Z102:AJ102"/>
    <mergeCell ref="AK102:AT102"/>
    <mergeCell ref="AU102:BF102"/>
    <mergeCell ref="BH102:BP102"/>
    <mergeCell ref="BQ102:BZ102"/>
    <mergeCell ref="CA102:CC102"/>
    <mergeCell ref="A99:O99"/>
    <mergeCell ref="P99:Y99"/>
    <mergeCell ref="Z99:AJ99"/>
    <mergeCell ref="AK99:AT99"/>
    <mergeCell ref="AU99:BF99"/>
    <mergeCell ref="BH99:BP99"/>
    <mergeCell ref="BQ99:BZ99"/>
    <mergeCell ref="CA99:CC99"/>
    <mergeCell ref="A100:O100"/>
    <mergeCell ref="P100:Y100"/>
    <mergeCell ref="Z100:AJ100"/>
    <mergeCell ref="AK100:AT100"/>
    <mergeCell ref="AU100:BF100"/>
    <mergeCell ref="BH100:BP100"/>
    <mergeCell ref="BQ100:BZ100"/>
    <mergeCell ref="CA100:CC100"/>
    <mergeCell ref="A97:O97"/>
    <mergeCell ref="P97:Y97"/>
    <mergeCell ref="Z97:AJ97"/>
    <mergeCell ref="AK97:AT97"/>
    <mergeCell ref="AU97:BF97"/>
    <mergeCell ref="BH97:BP97"/>
    <mergeCell ref="BQ97:BZ97"/>
    <mergeCell ref="CA97:CC97"/>
    <mergeCell ref="A98:O98"/>
    <mergeCell ref="P98:Y98"/>
    <mergeCell ref="Z98:AJ98"/>
    <mergeCell ref="AK98:AT98"/>
    <mergeCell ref="AU98:BF98"/>
    <mergeCell ref="BH98:BP98"/>
    <mergeCell ref="BQ98:BZ98"/>
    <mergeCell ref="CA98:CC98"/>
    <mergeCell ref="A95:O95"/>
    <mergeCell ref="P95:Y95"/>
    <mergeCell ref="Z95:AJ95"/>
    <mergeCell ref="AK95:AT95"/>
    <mergeCell ref="AU95:BF95"/>
    <mergeCell ref="BH95:BP95"/>
    <mergeCell ref="BQ95:BZ95"/>
    <mergeCell ref="CA95:CC95"/>
    <mergeCell ref="A96:O96"/>
    <mergeCell ref="P96:Y96"/>
    <mergeCell ref="Z96:AJ96"/>
    <mergeCell ref="AK96:AT96"/>
    <mergeCell ref="AU96:BF96"/>
    <mergeCell ref="BH96:BP96"/>
    <mergeCell ref="BQ96:BZ96"/>
    <mergeCell ref="CA96:CC96"/>
    <mergeCell ref="A93:O93"/>
    <mergeCell ref="P93:Y93"/>
    <mergeCell ref="Z93:AJ93"/>
    <mergeCell ref="AK93:AT93"/>
    <mergeCell ref="AU93:BF93"/>
    <mergeCell ref="BH93:BP93"/>
    <mergeCell ref="BQ93:BZ93"/>
    <mergeCell ref="CA93:CC93"/>
    <mergeCell ref="A94:O94"/>
    <mergeCell ref="P94:Y94"/>
    <mergeCell ref="Z94:AJ94"/>
    <mergeCell ref="AK94:AT94"/>
    <mergeCell ref="AU94:BF94"/>
    <mergeCell ref="BH94:BP94"/>
    <mergeCell ref="BQ94:BZ94"/>
    <mergeCell ref="CA94:CC94"/>
    <mergeCell ref="A92:O92"/>
    <mergeCell ref="P92:Y92"/>
    <mergeCell ref="Z92:AJ92"/>
    <mergeCell ref="AK92:AT92"/>
    <mergeCell ref="AU92:BF92"/>
    <mergeCell ref="BH92:BP92"/>
    <mergeCell ref="BQ92:BZ92"/>
    <mergeCell ref="CA92:CC92"/>
    <mergeCell ref="BG70:BP70"/>
    <mergeCell ref="P91:BP91"/>
    <mergeCell ref="P90:BP90"/>
    <mergeCell ref="BG79:BP79"/>
    <mergeCell ref="BG71:BP71"/>
    <mergeCell ref="BG72:BP72"/>
    <mergeCell ref="BG73:BP73"/>
    <mergeCell ref="BG74:BP74"/>
    <mergeCell ref="BG75:BP75"/>
    <mergeCell ref="BG76:BP76"/>
    <mergeCell ref="BG77:BP77"/>
    <mergeCell ref="BG80:BP80"/>
    <mergeCell ref="BG81:BP81"/>
    <mergeCell ref="A86:AJ86"/>
    <mergeCell ref="A87:AJ87"/>
    <mergeCell ref="A90:O90"/>
    <mergeCell ref="AK86:AT86"/>
    <mergeCell ref="AU86:BF86"/>
    <mergeCell ref="BH86:BP86"/>
    <mergeCell ref="BQ86:BZ86"/>
    <mergeCell ref="CA86:CC86"/>
    <mergeCell ref="BQ90:BZ90"/>
    <mergeCell ref="CA90:CC90"/>
    <mergeCell ref="A91:O91"/>
    <mergeCell ref="BQ91:BZ91"/>
    <mergeCell ref="CA91:CC91"/>
    <mergeCell ref="AK87:AT87"/>
    <mergeCell ref="AU87:BF87"/>
    <mergeCell ref="BH87:BP87"/>
    <mergeCell ref="BQ87:BZ87"/>
    <mergeCell ref="CA87:CC87"/>
    <mergeCell ref="A88:O88"/>
    <mergeCell ref="P88:Y88"/>
    <mergeCell ref="Z88:AJ88"/>
    <mergeCell ref="AK88:AT88"/>
    <mergeCell ref="AU88:BF88"/>
    <mergeCell ref="BH88:BP88"/>
    <mergeCell ref="BQ88:BZ88"/>
    <mergeCell ref="CA88:CC88"/>
    <mergeCell ref="BQ84:BZ84"/>
    <mergeCell ref="CA84:CC84"/>
    <mergeCell ref="A85:O85"/>
    <mergeCell ref="P85:Y85"/>
    <mergeCell ref="Z85:AJ85"/>
    <mergeCell ref="AK85:AT85"/>
    <mergeCell ref="AU85:BF85"/>
    <mergeCell ref="BH85:BP85"/>
    <mergeCell ref="BQ85:BZ85"/>
    <mergeCell ref="CA85:CC85"/>
    <mergeCell ref="A80:O80"/>
    <mergeCell ref="P80:Y80"/>
    <mergeCell ref="Z80:AJ80"/>
    <mergeCell ref="AK80:AT80"/>
    <mergeCell ref="AU80:BF80"/>
    <mergeCell ref="BQ80:BZ80"/>
    <mergeCell ref="CA80:CC80"/>
    <mergeCell ref="A81:O81"/>
    <mergeCell ref="P81:Y81"/>
    <mergeCell ref="Z81:AJ81"/>
    <mergeCell ref="AK81:AT81"/>
    <mergeCell ref="AU81:BF81"/>
    <mergeCell ref="BQ81:BZ81"/>
    <mergeCell ref="CA81:CC81"/>
    <mergeCell ref="A78:O78"/>
    <mergeCell ref="P78:Y78"/>
    <mergeCell ref="Z78:AJ78"/>
    <mergeCell ref="AK78:AT78"/>
    <mergeCell ref="AU78:BF78"/>
    <mergeCell ref="BH78:BP78"/>
    <mergeCell ref="BQ78:BZ78"/>
    <mergeCell ref="CA78:CC78"/>
    <mergeCell ref="A79:O79"/>
    <mergeCell ref="P79:Y79"/>
    <mergeCell ref="Z79:AJ79"/>
    <mergeCell ref="AK79:AT79"/>
    <mergeCell ref="AU79:BF79"/>
    <mergeCell ref="BQ79:BZ79"/>
    <mergeCell ref="CA79:CC79"/>
    <mergeCell ref="A76:O76"/>
    <mergeCell ref="P76:Y76"/>
    <mergeCell ref="Z76:AJ76"/>
    <mergeCell ref="AK76:AT76"/>
    <mergeCell ref="AU76:BF76"/>
    <mergeCell ref="BQ76:BZ76"/>
    <mergeCell ref="CA76:CC76"/>
    <mergeCell ref="A77:O77"/>
    <mergeCell ref="P77:Y77"/>
    <mergeCell ref="Z77:AJ77"/>
    <mergeCell ref="AK77:AT77"/>
    <mergeCell ref="AU77:BF77"/>
    <mergeCell ref="BQ77:BZ77"/>
    <mergeCell ref="CA77:CC77"/>
    <mergeCell ref="A74:O74"/>
    <mergeCell ref="P74:Y74"/>
    <mergeCell ref="Z74:AJ74"/>
    <mergeCell ref="AK74:AT74"/>
    <mergeCell ref="AU74:BF74"/>
    <mergeCell ref="BQ74:BZ74"/>
    <mergeCell ref="CA74:CC74"/>
    <mergeCell ref="A75:O75"/>
    <mergeCell ref="P75:Y75"/>
    <mergeCell ref="Z75:AJ75"/>
    <mergeCell ref="AK75:AT75"/>
    <mergeCell ref="AU75:BF75"/>
    <mergeCell ref="BQ75:BZ75"/>
    <mergeCell ref="CA75:CC75"/>
    <mergeCell ref="A72:O72"/>
    <mergeCell ref="P72:Y72"/>
    <mergeCell ref="Z72:AJ72"/>
    <mergeCell ref="AK72:AT72"/>
    <mergeCell ref="AU72:BF72"/>
    <mergeCell ref="BQ72:BZ72"/>
    <mergeCell ref="CA72:CC72"/>
    <mergeCell ref="A73:O73"/>
    <mergeCell ref="P73:Y73"/>
    <mergeCell ref="Z73:AJ73"/>
    <mergeCell ref="AK73:AT73"/>
    <mergeCell ref="AU73:BF73"/>
    <mergeCell ref="BQ73:BZ73"/>
    <mergeCell ref="CA73:CC73"/>
    <mergeCell ref="A70:O70"/>
    <mergeCell ref="P70:Y70"/>
    <mergeCell ref="Z70:AJ70"/>
    <mergeCell ref="AK70:AT70"/>
    <mergeCell ref="AU70:BF70"/>
    <mergeCell ref="BQ70:BZ70"/>
    <mergeCell ref="CA70:CC70"/>
    <mergeCell ref="A71:O71"/>
    <mergeCell ref="P71:Y71"/>
    <mergeCell ref="Z71:AJ71"/>
    <mergeCell ref="AK71:AT71"/>
    <mergeCell ref="AU71:BF71"/>
    <mergeCell ref="BQ71:BZ71"/>
    <mergeCell ref="CA71:CC71"/>
    <mergeCell ref="AG12:BC12"/>
    <mergeCell ref="AG14:BC14"/>
    <mergeCell ref="AA12:AE12"/>
    <mergeCell ref="AA14:AE14"/>
    <mergeCell ref="B34:K34"/>
    <mergeCell ref="AA8:AE8"/>
    <mergeCell ref="AA10:AE10"/>
    <mergeCell ref="AG8:BC8"/>
    <mergeCell ref="AG10:BC10"/>
    <mergeCell ref="B8:F8"/>
    <mergeCell ref="B10:F10"/>
    <mergeCell ref="B12:F12"/>
    <mergeCell ref="B14:F14"/>
    <mergeCell ref="H8:X8"/>
    <mergeCell ref="H10:X10"/>
    <mergeCell ref="H12:X12"/>
    <mergeCell ref="H14:X14"/>
    <mergeCell ref="M34:P34"/>
    <mergeCell ref="AE34:AH34"/>
    <mergeCell ref="AW34:AZ34"/>
    <mergeCell ref="M23:P23"/>
    <mergeCell ref="M24:P24"/>
    <mergeCell ref="M25:P25"/>
    <mergeCell ref="M26:P26"/>
    <mergeCell ref="B23:K23"/>
    <mergeCell ref="B24:K24"/>
    <mergeCell ref="B25:K25"/>
    <mergeCell ref="B26:K26"/>
    <mergeCell ref="B27:K27"/>
    <mergeCell ref="B28:K28"/>
    <mergeCell ref="BO34:BR34"/>
    <mergeCell ref="B33:K33"/>
    <mergeCell ref="B32:K32"/>
    <mergeCell ref="T34:AC34"/>
    <mergeCell ref="AL34:AU34"/>
    <mergeCell ref="BD34:BM34"/>
    <mergeCell ref="B29:K29"/>
    <mergeCell ref="B30:K30"/>
    <mergeCell ref="B31:K31"/>
    <mergeCell ref="AE31:AH31"/>
    <mergeCell ref="AE32:AH32"/>
    <mergeCell ref="AE33:AH33"/>
    <mergeCell ref="AW23:AZ23"/>
    <mergeCell ref="AW24:AZ24"/>
    <mergeCell ref="AW25:AZ25"/>
    <mergeCell ref="AW26:AZ26"/>
    <mergeCell ref="AW27:AZ27"/>
    <mergeCell ref="M30:P30"/>
    <mergeCell ref="M31:P31"/>
    <mergeCell ref="M32:P32"/>
    <mergeCell ref="M33:P33"/>
    <mergeCell ref="AE23:AH23"/>
    <mergeCell ref="AE24:AH24"/>
    <mergeCell ref="AE25:AH25"/>
    <mergeCell ref="AE26:AH26"/>
    <mergeCell ref="AE27:AH27"/>
    <mergeCell ref="AE28:AH28"/>
    <mergeCell ref="M27:P27"/>
    <mergeCell ref="M28:P28"/>
    <mergeCell ref="M29:P29"/>
    <mergeCell ref="BO25:BR25"/>
    <mergeCell ref="BO26:BR26"/>
    <mergeCell ref="BO27:BR27"/>
    <mergeCell ref="BO28:BR28"/>
    <mergeCell ref="AW28:AZ28"/>
    <mergeCell ref="AW29:AZ29"/>
    <mergeCell ref="AW30:AZ30"/>
    <mergeCell ref="AW31:AZ31"/>
    <mergeCell ref="AW32:AZ32"/>
    <mergeCell ref="BF22:BR22"/>
    <mergeCell ref="AL23:AU23"/>
    <mergeCell ref="AL24:AU24"/>
    <mergeCell ref="BD28:BM28"/>
    <mergeCell ref="BD29:BM29"/>
    <mergeCell ref="BD30:BM30"/>
    <mergeCell ref="BD31:BM31"/>
    <mergeCell ref="BD32:BM32"/>
    <mergeCell ref="BD33:BM33"/>
    <mergeCell ref="BD23:BM23"/>
    <mergeCell ref="BD24:BM24"/>
    <mergeCell ref="BD25:BM25"/>
    <mergeCell ref="BD26:BM26"/>
    <mergeCell ref="BD27:BM27"/>
    <mergeCell ref="AL33:AU33"/>
    <mergeCell ref="AL31:AU31"/>
    <mergeCell ref="AL32:AU32"/>
    <mergeCell ref="BO29:BR29"/>
    <mergeCell ref="BO30:BR30"/>
    <mergeCell ref="BO31:BR31"/>
    <mergeCell ref="BO32:BR32"/>
    <mergeCell ref="BO33:BR33"/>
    <mergeCell ref="BO23:BR23"/>
    <mergeCell ref="BO24:BR24"/>
    <mergeCell ref="AY53:BD53"/>
    <mergeCell ref="AL25:AU25"/>
    <mergeCell ref="AL26:AU26"/>
    <mergeCell ref="AL27:AU27"/>
    <mergeCell ref="AL28:AU28"/>
    <mergeCell ref="AL29:AU29"/>
    <mergeCell ref="AL30:AU30"/>
    <mergeCell ref="M22:P22"/>
    <mergeCell ref="AE22:AH22"/>
    <mergeCell ref="AW22:AZ22"/>
    <mergeCell ref="T29:AC29"/>
    <mergeCell ref="T30:AC30"/>
    <mergeCell ref="T31:AC31"/>
    <mergeCell ref="T32:AC32"/>
    <mergeCell ref="T33:AC33"/>
    <mergeCell ref="T23:AC23"/>
    <mergeCell ref="T24:AC24"/>
    <mergeCell ref="T25:AC25"/>
    <mergeCell ref="T26:AC26"/>
    <mergeCell ref="T27:AC27"/>
    <mergeCell ref="T28:AC28"/>
    <mergeCell ref="AW33:AZ33"/>
    <mergeCell ref="AE29:AH29"/>
    <mergeCell ref="AE30:AH30"/>
    <mergeCell ref="B38:BR38"/>
    <mergeCell ref="N42:P42"/>
    <mergeCell ref="Q42:T42"/>
    <mergeCell ref="U42:X42"/>
    <mergeCell ref="B40:AC40"/>
    <mergeCell ref="B42:M42"/>
    <mergeCell ref="BE53:BJ53"/>
    <mergeCell ref="I54:N54"/>
    <mergeCell ref="O54:T54"/>
    <mergeCell ref="U54:Z54"/>
    <mergeCell ref="AA54:AF54"/>
    <mergeCell ref="AG54:AL54"/>
    <mergeCell ref="AM54:AR54"/>
    <mergeCell ref="AS54:AX54"/>
    <mergeCell ref="AY54:BD54"/>
    <mergeCell ref="BE54:BJ54"/>
    <mergeCell ref="B51:BR51"/>
    <mergeCell ref="I53:N53"/>
    <mergeCell ref="O53:T53"/>
    <mergeCell ref="U53:Z53"/>
    <mergeCell ref="AA53:AF53"/>
    <mergeCell ref="AG53:AL53"/>
    <mergeCell ref="AM53:AR53"/>
    <mergeCell ref="AS53:AX53"/>
    <mergeCell ref="N47:R47"/>
    <mergeCell ref="X47:AB47"/>
    <mergeCell ref="AH47:AI47"/>
    <mergeCell ref="AK47:AM47"/>
    <mergeCell ref="AN47:AQ47"/>
    <mergeCell ref="BA45:BE45"/>
    <mergeCell ref="BA40:BE40"/>
    <mergeCell ref="BA42:BE42"/>
    <mergeCell ref="BA47:BE47"/>
    <mergeCell ref="B45:AV45"/>
    <mergeCell ref="A82:O82"/>
    <mergeCell ref="P82:Y82"/>
    <mergeCell ref="Z82:AJ82"/>
    <mergeCell ref="AK82:AT82"/>
    <mergeCell ref="AU82:BF82"/>
    <mergeCell ref="BG82:BP82"/>
    <mergeCell ref="BQ82:BZ82"/>
    <mergeCell ref="CA82:CC82"/>
    <mergeCell ref="A89:O89"/>
    <mergeCell ref="P89:Y89"/>
    <mergeCell ref="A83:O83"/>
    <mergeCell ref="P83:Y83"/>
    <mergeCell ref="Z83:AJ83"/>
    <mergeCell ref="AK83:AT83"/>
    <mergeCell ref="AU83:BF83"/>
    <mergeCell ref="BH83:BP83"/>
    <mergeCell ref="BQ83:BZ83"/>
    <mergeCell ref="CA83:CC83"/>
    <mergeCell ref="A84:O84"/>
    <mergeCell ref="P84:Y84"/>
    <mergeCell ref="Z84:AJ84"/>
    <mergeCell ref="AK84:AT84"/>
    <mergeCell ref="AU84:BF84"/>
    <mergeCell ref="BH84:BP84"/>
  </mergeCells>
  <phoneticPr fontId="1" type="noConversion"/>
  <conditionalFormatting sqref="N42:P42 BA42:BE42 N47:R47 X47:AB47 AH47:AI47 AN47:AQ47 BA47:BE47">
    <cfRule type="cellIs" dxfId="6" priority="1" operator="greaterThan">
      <formula>0</formula>
    </cfRule>
  </conditionalFormatting>
  <conditionalFormatting sqref="O54:T54">
    <cfRule type="cellIs" dxfId="5" priority="5" operator="equal">
      <formula>$P$77</formula>
    </cfRule>
  </conditionalFormatting>
  <conditionalFormatting sqref="U42:X42">
    <cfRule type="cellIs" dxfId="4" priority="2" operator="greaterThan">
      <formula>0</formula>
    </cfRule>
  </conditionalFormatting>
  <conditionalFormatting sqref="U54:BD54">
    <cfRule type="cellIs" dxfId="3" priority="6" operator="equal">
      <formula>$P$77</formula>
    </cfRule>
  </conditionalFormatting>
  <conditionalFormatting sqref="AY54:BD54">
    <cfRule type="cellIs" dxfId="2" priority="12" operator="equal">
      <formula>$P$77</formula>
    </cfRule>
  </conditionalFormatting>
  <conditionalFormatting sqref="BA42:BE42 BA47:BE47">
    <cfRule type="cellIs" dxfId="1" priority="4" operator="greaterThan">
      <formula>0</formula>
    </cfRule>
  </conditionalFormatting>
  <conditionalFormatting sqref="BE53:BJ54">
    <cfRule type="cellIs" dxfId="0" priority="13" operator="equal">
      <formula>$P$77</formula>
    </cfRule>
  </conditionalFormatting>
  <dataValidations count="3">
    <dataValidation type="decimal" errorStyle="information" operator="greaterThan" allowBlank="1" showInputMessage="1" showErrorMessage="1" error="Dieser Ladepunkt wird auf Grund der Bezugsleistung unter 4,2 kW in der Berechnung nicht berücksichtigt." prompt="Es werden in der Berechnung nur Ladepunkte mit einer Bezugsleistung von mehr als 4,2 kW berücksichtigt" sqref="M23:P32" xr:uid="{FFE5DEFA-F744-4C67-A9D9-AC9DB360DD25}">
      <formula1>4.2</formula1>
    </dataValidation>
    <dataValidation type="decimal" errorStyle="information" operator="greaterThan" allowBlank="1" showInputMessage="1" showErrorMessage="1" error="Dieser E-Speicher wird auf Grund der Bezugsleistung unter 4,2 kW in der Berechnung nicht berücksichtigt." prompt="Es werden in der Berechnung nur Stromspeicher mit einer Bezugsleistung von mehr als 4,2 kW berücksichtigt" sqref="BO23:BR32" xr:uid="{0F37C46F-6451-43EB-8ED4-F517FB15EBC1}">
      <formula1>4.2</formula1>
    </dataValidation>
    <dataValidation allowBlank="1" showInputMessage="1" showErrorMessage="1" prompt="Leistung inklusive Zusatz- oder Notheizvorrichtungeb (z.B. Heizstäbde) eingeben" sqref="AE23:AH32" xr:uid="{FE50790C-791D-4D0D-8EEA-4AEC84BCAF39}"/>
  </dataValidations>
  <pageMargins left="0.70866141732283472" right="0.70866141732283472" top="0.78740157480314965" bottom="0.78740157480314965" header="0.31496062992125984" footer="0.31496062992125984"/>
  <pageSetup paperSize="8" orientation="portrait" r:id="rId1"/>
  <drawing r:id="rId2"/>
  <legacy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c5cb5a80-3bc8-4cd5-9978-17e6765151de">
      <Terms xmlns="http://schemas.microsoft.com/office/infopath/2007/PartnerControls"/>
    </lcf76f155ced4ddcb4097134ff3c332f>
    <TaxCatchAll xmlns="011e2b38-1740-4b0d-85c7-8c1b2ba71ab2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B80169DE5BB3DE4D9D9BF909FCB2502A" ma:contentTypeVersion="18" ma:contentTypeDescription="Ein neues Dokument erstellen." ma:contentTypeScope="" ma:versionID="aa3de8c6b035ecd608825545b254d0de">
  <xsd:schema xmlns:xsd="http://www.w3.org/2001/XMLSchema" xmlns:xs="http://www.w3.org/2001/XMLSchema" xmlns:p="http://schemas.microsoft.com/office/2006/metadata/properties" xmlns:ns2="c5cb5a80-3bc8-4cd5-9978-17e6765151de" xmlns:ns3="011e2b38-1740-4b0d-85c7-8c1b2ba71ab2" targetNamespace="http://schemas.microsoft.com/office/2006/metadata/properties" ma:root="true" ma:fieldsID="3f30d1a5e8a50582682bebb8c6df81ab" ns2:_="" ns3:_="">
    <xsd:import namespace="c5cb5a80-3bc8-4cd5-9978-17e6765151de"/>
    <xsd:import namespace="011e2b38-1740-4b0d-85c7-8c1b2ba71ab2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ServiceLocation" minOccurs="0"/>
                <xsd:element ref="ns2:MediaServiceAutoKeyPoints" minOccurs="0"/>
                <xsd:element ref="ns2:MediaServiceKeyPoints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5cb5a80-3bc8-4cd5-9978-17e6765151d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Bildmarkierungen" ma:readOnly="false" ma:fieldId="{5cf76f15-5ced-4ddc-b409-7134ff3c332f}" ma:taxonomyMulti="true" ma:sspId="145406fd-42b3-48e9-aea3-f4c4f854b960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11e2b38-1740-4b0d-85c7-8c1b2ba71ab2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Freigegeben für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Freigegeben für -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69c86b57-2479-41e7-a586-a67c59c208b4}" ma:internalName="TaxCatchAll" ma:showField="CatchAllData" ma:web="011e2b38-1740-4b0d-85c7-8c1b2ba71ab2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altstyp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BE0D6313-4AB4-4963-83F0-4035FE6B2C89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52E9FA8B-4AA4-4255-AAA4-8F05BE119811}">
  <ds:schemaRefs>
    <ds:schemaRef ds:uri="http://schemas.microsoft.com/office/2006/metadata/properties"/>
    <ds:schemaRef ds:uri="http://schemas.microsoft.com/office/infopath/2007/PartnerControls"/>
    <ds:schemaRef ds:uri="319c6a8c-51f9-4508-95e7-eff067d6cd7e"/>
    <ds:schemaRef ds:uri="55409dd1-47de-479d-8fc6-f0e973de616d"/>
    <ds:schemaRef ds:uri="c5cb5a80-3bc8-4cd5-9978-17e6765151de"/>
    <ds:schemaRef ds:uri="011e2b38-1740-4b0d-85c7-8c1b2ba71ab2"/>
  </ds:schemaRefs>
</ds:datastoreItem>
</file>

<file path=customXml/itemProps3.xml><?xml version="1.0" encoding="utf-8"?>
<ds:datastoreItem xmlns:ds="http://schemas.openxmlformats.org/officeDocument/2006/customXml" ds:itemID="{835150A7-3DC1-4F7F-A7F8-344C1A86321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c5cb5a80-3bc8-4cd5-9978-17e6765151de"/>
    <ds:schemaRef ds:uri="011e2b38-1740-4b0d-85c7-8c1b2ba71ab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</vt:i4>
      </vt:variant>
      <vt:variant>
        <vt:lpstr>Benannte Bereiche</vt:lpstr>
      </vt:variant>
      <vt:variant>
        <vt:i4>2</vt:i4>
      </vt:variant>
    </vt:vector>
  </HeadingPairs>
  <TitlesOfParts>
    <vt:vector size="3" baseType="lpstr">
      <vt:lpstr>14A_Pmin</vt:lpstr>
      <vt:lpstr>'14A_Pmin'!Druckbereich</vt:lpstr>
      <vt:lpstr>'14A_Pmin'!Drucktitel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FEH NRW Arnd Hefer</dc:creator>
  <cp:keywords/>
  <dc:description/>
  <cp:lastModifiedBy>Häusler, Steffen</cp:lastModifiedBy>
  <cp:revision/>
  <dcterms:created xsi:type="dcterms:W3CDTF">2024-02-11T20:51:29Z</dcterms:created>
  <dcterms:modified xsi:type="dcterms:W3CDTF">2024-03-12T15:56:52Z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0x010100AB3B5EB81934CA4799D42ECF09874615</vt:lpwstr>
  </property>
  <property fmtid="{D5CDD505-2E9C-101B-9397-08002B2CF9AE}" pid="3" name="MediaServiceImageTags">
    <vt:lpwstr/>
  </property>
</Properties>
</file>